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年度\"/>
    </mc:Choice>
  </mc:AlternateContent>
  <xr:revisionPtr revIDLastSave="0" documentId="13_ncr:1_{E7B23E7D-7B83-478F-82CE-744601660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外需国・地域別受注実績2026" sheetId="13" r:id="rId1"/>
    <sheet name="2025" sheetId="12" r:id="rId2"/>
    <sheet name="2024" sheetId="7" r:id="rId3"/>
    <sheet name="2023" sheetId="11" r:id="rId4"/>
    <sheet name="2022" sheetId="6" r:id="rId5"/>
    <sheet name="2021" sheetId="5" r:id="rId6"/>
    <sheet name="2020" sheetId="8" r:id="rId7"/>
    <sheet name="2019" sheetId="9" r:id="rId8"/>
    <sheet name="日工会外需国・地域別受注実績 (前年比の式要変更 )" sheetId="14" state="hidden" r:id="rId9"/>
  </sheets>
  <externalReferences>
    <externalReference r:id="rId10"/>
  </externalReferences>
  <definedNames>
    <definedName name="_xlnm.Print_Area" localSheetId="7">'2019'!$A$2:$AC$47</definedName>
    <definedName name="_xlnm.Print_Area" localSheetId="6">'2020'!$A$2:$AC$47</definedName>
    <definedName name="_xlnm.Print_Area" localSheetId="5">'2021'!$A$2:$AC$47</definedName>
    <definedName name="_xlnm.Print_Area" localSheetId="4">'2022'!$A$2:$AC$48</definedName>
    <definedName name="_xlnm.Print_Area" localSheetId="3">'2023'!$A$2:$AC$48</definedName>
    <definedName name="_xlnm.Print_Area" localSheetId="2">'2024'!$A$2:$AC$48</definedName>
    <definedName name="_xlnm.Print_Area" localSheetId="1">'2025'!$A$2:$AC$48</definedName>
    <definedName name="_xlnm.Print_Area" localSheetId="8">'日工会外需国・地域別受注実績 (前年比の式要変更 )'!$A$2:$AC$48</definedName>
    <definedName name="_xlnm.Print_Area" localSheetId="0">日工会外需国・地域別受注実績2026!$A$2:$AB$48</definedName>
  </definedNames>
  <calcPr calcId="191029"/>
</workbook>
</file>

<file path=xl/calcChain.xml><?xml version="1.0" encoding="utf-8"?>
<calcChain xmlns="http://schemas.openxmlformats.org/spreadsheetml/2006/main">
  <c r="AA6" i="13" l="1"/>
  <c r="Y6" i="13"/>
  <c r="W6" i="13"/>
  <c r="U6" i="13"/>
  <c r="S6" i="13"/>
  <c r="Q6" i="13"/>
  <c r="O6" i="13"/>
  <c r="M6" i="13"/>
  <c r="I6" i="13"/>
  <c r="K6" i="13"/>
  <c r="G6" i="13"/>
  <c r="E6" i="13"/>
  <c r="AC6" i="13"/>
  <c r="U36" i="13"/>
  <c r="I42" i="13"/>
  <c r="I39" i="13"/>
  <c r="AA44" i="13"/>
  <c r="AA42" i="13"/>
  <c r="AA41" i="13"/>
  <c r="AA39" i="13"/>
  <c r="AA38" i="13"/>
  <c r="AA36" i="13"/>
  <c r="AA35" i="13"/>
  <c r="AA33" i="13"/>
  <c r="AA32" i="13"/>
  <c r="AA31" i="13"/>
  <c r="AA29" i="13"/>
  <c r="AA28" i="13"/>
  <c r="AA27" i="13"/>
  <c r="AA26" i="13"/>
  <c r="AA25" i="13"/>
  <c r="AA24" i="13"/>
  <c r="AA22" i="13"/>
  <c r="AA21" i="13"/>
  <c r="AA20" i="13"/>
  <c r="AA19" i="13"/>
  <c r="AA18" i="13"/>
  <c r="AA15" i="13"/>
  <c r="AA14" i="13"/>
  <c r="AA13" i="13"/>
  <c r="AA12" i="13"/>
  <c r="AA11" i="13"/>
  <c r="AA10" i="13"/>
  <c r="AA9" i="13"/>
  <c r="AA8" i="13"/>
  <c r="AA5" i="13"/>
  <c r="AA4" i="13"/>
  <c r="AA3" i="13"/>
  <c r="Y44" i="13"/>
  <c r="Y42" i="13"/>
  <c r="Y41" i="13"/>
  <c r="Y39" i="13"/>
  <c r="Y38" i="13"/>
  <c r="Y36" i="13"/>
  <c r="Y35" i="13"/>
  <c r="Y33" i="13"/>
  <c r="Y32" i="13"/>
  <c r="Y31" i="13"/>
  <c r="Y29" i="13"/>
  <c r="Y28" i="13"/>
  <c r="Y27" i="13"/>
  <c r="Y26" i="13"/>
  <c r="Y25" i="13"/>
  <c r="Y24" i="13"/>
  <c r="Y22" i="13"/>
  <c r="Y21" i="13"/>
  <c r="Y20" i="13"/>
  <c r="Y19" i="13"/>
  <c r="Y18" i="13"/>
  <c r="Y15" i="13"/>
  <c r="Y14" i="13"/>
  <c r="Y13" i="13"/>
  <c r="Y12" i="13"/>
  <c r="Y11" i="13"/>
  <c r="Y10" i="13"/>
  <c r="Y9" i="13"/>
  <c r="Y8" i="13"/>
  <c r="Y5" i="13"/>
  <c r="Y4" i="13"/>
  <c r="Y3" i="13"/>
  <c r="W44" i="13"/>
  <c r="W42" i="13"/>
  <c r="W41" i="13"/>
  <c r="W39" i="13"/>
  <c r="W38" i="13"/>
  <c r="W36" i="13"/>
  <c r="W35" i="13"/>
  <c r="W33" i="13"/>
  <c r="W32" i="13"/>
  <c r="W31" i="13"/>
  <c r="W29" i="13"/>
  <c r="W28" i="13"/>
  <c r="W27" i="13"/>
  <c r="W26" i="13"/>
  <c r="W25" i="13"/>
  <c r="W24" i="13"/>
  <c r="W22" i="13"/>
  <c r="W21" i="13"/>
  <c r="W20" i="13"/>
  <c r="W19" i="13"/>
  <c r="W18" i="13"/>
  <c r="W15" i="13"/>
  <c r="W14" i="13"/>
  <c r="W13" i="13"/>
  <c r="W12" i="13"/>
  <c r="W11" i="13"/>
  <c r="W10" i="13"/>
  <c r="W9" i="13"/>
  <c r="W8" i="13"/>
  <c r="W5" i="13"/>
  <c r="W4" i="13"/>
  <c r="W3" i="13"/>
  <c r="U44" i="13"/>
  <c r="U42" i="13"/>
  <c r="U41" i="13"/>
  <c r="U39" i="13"/>
  <c r="U38" i="13"/>
  <c r="U35" i="13"/>
  <c r="U33" i="13"/>
  <c r="U32" i="13"/>
  <c r="U31" i="13"/>
  <c r="U29" i="13"/>
  <c r="U28" i="13"/>
  <c r="U27" i="13"/>
  <c r="U26" i="13"/>
  <c r="U25" i="13"/>
  <c r="U24" i="13"/>
  <c r="U22" i="13"/>
  <c r="U21" i="13"/>
  <c r="U20" i="13"/>
  <c r="U19" i="13"/>
  <c r="U18" i="13"/>
  <c r="U15" i="13"/>
  <c r="U14" i="13"/>
  <c r="U13" i="13"/>
  <c r="U12" i="13"/>
  <c r="U11" i="13"/>
  <c r="U10" i="13"/>
  <c r="U9" i="13"/>
  <c r="U8" i="13"/>
  <c r="U5" i="13"/>
  <c r="U4" i="13"/>
  <c r="U3" i="13"/>
  <c r="S44" i="13"/>
  <c r="S42" i="13"/>
  <c r="S41" i="13"/>
  <c r="S39" i="13"/>
  <c r="S38" i="13"/>
  <c r="S36" i="13"/>
  <c r="S35" i="13"/>
  <c r="S33" i="13"/>
  <c r="S32" i="13"/>
  <c r="S31" i="13"/>
  <c r="S29" i="13"/>
  <c r="S28" i="13"/>
  <c r="S27" i="13"/>
  <c r="S26" i="13"/>
  <c r="S25" i="13"/>
  <c r="S24" i="13"/>
  <c r="S22" i="13"/>
  <c r="S21" i="13"/>
  <c r="S20" i="13"/>
  <c r="S19" i="13"/>
  <c r="S18" i="13"/>
  <c r="S15" i="13"/>
  <c r="S14" i="13"/>
  <c r="S13" i="13"/>
  <c r="S12" i="13"/>
  <c r="S11" i="13"/>
  <c r="S10" i="13"/>
  <c r="S9" i="13"/>
  <c r="S8" i="13"/>
  <c r="S5" i="13"/>
  <c r="S4" i="13"/>
  <c r="S3" i="13"/>
  <c r="Q44" i="13"/>
  <c r="Q42" i="13"/>
  <c r="Q41" i="13"/>
  <c r="Q39" i="13"/>
  <c r="Q38" i="13"/>
  <c r="Q36" i="13"/>
  <c r="Q35" i="13"/>
  <c r="Q33" i="13"/>
  <c r="Q32" i="13"/>
  <c r="Q31" i="13"/>
  <c r="Q29" i="13"/>
  <c r="Q28" i="13"/>
  <c r="Q27" i="13"/>
  <c r="Q26" i="13"/>
  <c r="Q25" i="13"/>
  <c r="Q24" i="13"/>
  <c r="Q22" i="13"/>
  <c r="Q21" i="13"/>
  <c r="Q20" i="13"/>
  <c r="Q19" i="13"/>
  <c r="Q18" i="13"/>
  <c r="Q15" i="13"/>
  <c r="Q14" i="13"/>
  <c r="Q13" i="13"/>
  <c r="Q12" i="13"/>
  <c r="Q11" i="13"/>
  <c r="Q10" i="13"/>
  <c r="Q9" i="13"/>
  <c r="Q8" i="13"/>
  <c r="Q5" i="13"/>
  <c r="Q4" i="13"/>
  <c r="Q3" i="13"/>
  <c r="O44" i="13"/>
  <c r="O42" i="13"/>
  <c r="O41" i="13"/>
  <c r="O39" i="13"/>
  <c r="O38" i="13"/>
  <c r="O36" i="13"/>
  <c r="O35" i="13"/>
  <c r="O33" i="13"/>
  <c r="O32" i="13"/>
  <c r="O31" i="13"/>
  <c r="O29" i="13"/>
  <c r="O28" i="13"/>
  <c r="O27" i="13"/>
  <c r="O26" i="13"/>
  <c r="O25" i="13"/>
  <c r="O24" i="13"/>
  <c r="O22" i="13"/>
  <c r="O21" i="13"/>
  <c r="O20" i="13"/>
  <c r="O19" i="13"/>
  <c r="O18" i="13"/>
  <c r="O15" i="13"/>
  <c r="O14" i="13"/>
  <c r="O13" i="13"/>
  <c r="O12" i="13"/>
  <c r="O11" i="13"/>
  <c r="O10" i="13"/>
  <c r="O9" i="13"/>
  <c r="O8" i="13"/>
  <c r="O5" i="13"/>
  <c r="O4" i="13"/>
  <c r="O3" i="13"/>
  <c r="M44" i="13"/>
  <c r="M42" i="13"/>
  <c r="M41" i="13"/>
  <c r="M39" i="13"/>
  <c r="M38" i="13"/>
  <c r="M36" i="13"/>
  <c r="M35" i="13"/>
  <c r="M33" i="13"/>
  <c r="M32" i="13"/>
  <c r="M31" i="13"/>
  <c r="M29" i="13"/>
  <c r="M28" i="13"/>
  <c r="M27" i="13"/>
  <c r="M26" i="13"/>
  <c r="M25" i="13"/>
  <c r="M24" i="13"/>
  <c r="M22" i="13"/>
  <c r="M21" i="13"/>
  <c r="M20" i="13"/>
  <c r="M19" i="13"/>
  <c r="M18" i="13"/>
  <c r="M15" i="13"/>
  <c r="M14" i="13"/>
  <c r="M13" i="13"/>
  <c r="M12" i="13"/>
  <c r="M11" i="13"/>
  <c r="M10" i="13"/>
  <c r="M9" i="13"/>
  <c r="M8" i="13"/>
  <c r="M5" i="13"/>
  <c r="M4" i="13"/>
  <c r="M3" i="13"/>
  <c r="K44" i="13"/>
  <c r="K42" i="13"/>
  <c r="K41" i="13"/>
  <c r="K39" i="13"/>
  <c r="K38" i="13"/>
  <c r="K36" i="13"/>
  <c r="K35" i="13"/>
  <c r="K33" i="13"/>
  <c r="K32" i="13"/>
  <c r="K31" i="13"/>
  <c r="K29" i="13"/>
  <c r="K28" i="13"/>
  <c r="K27" i="13"/>
  <c r="K26" i="13"/>
  <c r="K25" i="13"/>
  <c r="K24" i="13"/>
  <c r="K22" i="13"/>
  <c r="K21" i="13"/>
  <c r="K20" i="13"/>
  <c r="K19" i="13"/>
  <c r="K18" i="13"/>
  <c r="K15" i="13"/>
  <c r="K14" i="13"/>
  <c r="K13" i="13"/>
  <c r="K12" i="13"/>
  <c r="K11" i="13"/>
  <c r="K10" i="13"/>
  <c r="K9" i="13"/>
  <c r="K8" i="13"/>
  <c r="K5" i="13"/>
  <c r="K4" i="13"/>
  <c r="K3" i="13"/>
  <c r="I44" i="13"/>
  <c r="I41" i="13"/>
  <c r="I38" i="13"/>
  <c r="I36" i="13"/>
  <c r="I35" i="13"/>
  <c r="I33" i="13"/>
  <c r="I32" i="13"/>
  <c r="I31" i="13"/>
  <c r="I29" i="13"/>
  <c r="I28" i="13"/>
  <c r="I27" i="13"/>
  <c r="I26" i="13"/>
  <c r="I25" i="13"/>
  <c r="I24" i="13"/>
  <c r="I22" i="13"/>
  <c r="I21" i="13"/>
  <c r="I20" i="13"/>
  <c r="I19" i="13"/>
  <c r="I18" i="13"/>
  <c r="I15" i="13"/>
  <c r="I14" i="13"/>
  <c r="I13" i="13"/>
  <c r="I12" i="13"/>
  <c r="I11" i="13"/>
  <c r="I10" i="13"/>
  <c r="I9" i="13"/>
  <c r="I8" i="13"/>
  <c r="I5" i="13"/>
  <c r="I4" i="13"/>
  <c r="I3" i="13"/>
  <c r="G44" i="13"/>
  <c r="G42" i="13"/>
  <c r="G41" i="13"/>
  <c r="G39" i="13"/>
  <c r="G38" i="13"/>
  <c r="G36" i="13"/>
  <c r="G35" i="13"/>
  <c r="G33" i="13"/>
  <c r="G32" i="13"/>
  <c r="G31" i="13"/>
  <c r="G29" i="13"/>
  <c r="G28" i="13"/>
  <c r="G27" i="13"/>
  <c r="G26" i="13"/>
  <c r="G25" i="13"/>
  <c r="G24" i="13"/>
  <c r="G22" i="13"/>
  <c r="G21" i="13"/>
  <c r="G20" i="13"/>
  <c r="G19" i="13"/>
  <c r="G18" i="13"/>
  <c r="G15" i="13"/>
  <c r="G14" i="13"/>
  <c r="G13" i="13"/>
  <c r="G12" i="13"/>
  <c r="G11" i="13"/>
  <c r="G10" i="13"/>
  <c r="G9" i="13"/>
  <c r="G8" i="13"/>
  <c r="G5" i="13"/>
  <c r="G4" i="13"/>
  <c r="G3" i="13"/>
  <c r="E44" i="13"/>
  <c r="E42" i="13"/>
  <c r="E41" i="13"/>
  <c r="E39" i="13"/>
  <c r="E38" i="13"/>
  <c r="E36" i="13"/>
  <c r="E35" i="13"/>
  <c r="E33" i="13"/>
  <c r="E32" i="13"/>
  <c r="E31" i="13"/>
  <c r="E29" i="13"/>
  <c r="E28" i="13"/>
  <c r="E27" i="13"/>
  <c r="E26" i="13"/>
  <c r="E25" i="13"/>
  <c r="E24" i="13"/>
  <c r="E22" i="13"/>
  <c r="E21" i="13"/>
  <c r="E20" i="13"/>
  <c r="E19" i="13"/>
  <c r="E18" i="13"/>
  <c r="E15" i="13"/>
  <c r="E14" i="13"/>
  <c r="E13" i="13"/>
  <c r="E12" i="13"/>
  <c r="E11" i="13"/>
  <c r="E10" i="13"/>
  <c r="E9" i="13"/>
  <c r="E8" i="13"/>
  <c r="E5" i="13"/>
  <c r="E4" i="13"/>
  <c r="E3" i="13"/>
  <c r="AC44" i="14" l="1"/>
  <c r="AB44" i="14"/>
  <c r="AA44" i="14"/>
  <c r="Y44" i="14"/>
  <c r="W44" i="14"/>
  <c r="U44" i="14"/>
  <c r="S44" i="14"/>
  <c r="Q44" i="14"/>
  <c r="O44" i="14"/>
  <c r="M44" i="14"/>
  <c r="K44" i="14"/>
  <c r="I44" i="14"/>
  <c r="G44" i="14"/>
  <c r="E44" i="14"/>
  <c r="T43" i="14"/>
  <c r="U43" i="14" s="1"/>
  <c r="L43" i="14"/>
  <c r="M43" i="14" s="1"/>
  <c r="D43" i="14"/>
  <c r="E43" i="14" s="1"/>
  <c r="AC42" i="14"/>
  <c r="AB42" i="14"/>
  <c r="AA42" i="14"/>
  <c r="Y42" i="14"/>
  <c r="W42" i="14"/>
  <c r="S42" i="14"/>
  <c r="Q42" i="14"/>
  <c r="M42" i="14"/>
  <c r="K42" i="14"/>
  <c r="I42" i="14"/>
  <c r="G42" i="14"/>
  <c r="E42" i="14"/>
  <c r="AC41" i="14"/>
  <c r="AB41" i="14"/>
  <c r="AA41" i="14"/>
  <c r="Y41" i="14"/>
  <c r="W41" i="14"/>
  <c r="U41" i="14"/>
  <c r="S41" i="14"/>
  <c r="Q41" i="14"/>
  <c r="O41" i="14"/>
  <c r="M41" i="14"/>
  <c r="K41" i="14"/>
  <c r="I41" i="14"/>
  <c r="G41" i="14"/>
  <c r="E41" i="14"/>
  <c r="AB40" i="14"/>
  <c r="AC40" i="14" s="1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C39" i="14"/>
  <c r="AB39" i="14"/>
  <c r="AA39" i="14"/>
  <c r="Y39" i="14"/>
  <c r="W39" i="14"/>
  <c r="U39" i="14"/>
  <c r="S39" i="14"/>
  <c r="Q39" i="14"/>
  <c r="O39" i="14"/>
  <c r="M39" i="14"/>
  <c r="K39" i="14"/>
  <c r="I39" i="14"/>
  <c r="G39" i="14"/>
  <c r="E39" i="14"/>
  <c r="AC38" i="14"/>
  <c r="AB38" i="14"/>
  <c r="AA38" i="14"/>
  <c r="Y38" i="14"/>
  <c r="W38" i="14"/>
  <c r="U38" i="14"/>
  <c r="S38" i="14"/>
  <c r="Q38" i="14"/>
  <c r="O38" i="14"/>
  <c r="M38" i="14"/>
  <c r="K38" i="14"/>
  <c r="I38" i="14"/>
  <c r="G38" i="14"/>
  <c r="E38" i="14"/>
  <c r="AB37" i="14"/>
  <c r="AC37" i="14" s="1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C36" i="14"/>
  <c r="AB36" i="14"/>
  <c r="AA36" i="14"/>
  <c r="Y36" i="14"/>
  <c r="W36" i="14"/>
  <c r="S36" i="14"/>
  <c r="Q36" i="14"/>
  <c r="O36" i="14"/>
  <c r="M36" i="14"/>
  <c r="K36" i="14"/>
  <c r="I36" i="14"/>
  <c r="G36" i="14"/>
  <c r="E36" i="14"/>
  <c r="AC35" i="14"/>
  <c r="AB35" i="14"/>
  <c r="AA35" i="14"/>
  <c r="Y35" i="14"/>
  <c r="W35" i="14"/>
  <c r="U35" i="14"/>
  <c r="S35" i="14"/>
  <c r="Q35" i="14"/>
  <c r="O35" i="14"/>
  <c r="M35" i="14"/>
  <c r="K35" i="14"/>
  <c r="I35" i="14"/>
  <c r="G35" i="14"/>
  <c r="E35" i="14"/>
  <c r="AB34" i="14"/>
  <c r="AC34" i="14" s="1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C33" i="14"/>
  <c r="AB33" i="14"/>
  <c r="AA33" i="14"/>
  <c r="Y33" i="14"/>
  <c r="W33" i="14"/>
  <c r="U33" i="14"/>
  <c r="S33" i="14"/>
  <c r="Q33" i="14"/>
  <c r="O33" i="14"/>
  <c r="M33" i="14"/>
  <c r="K33" i="14"/>
  <c r="I33" i="14"/>
  <c r="G33" i="14"/>
  <c r="E33" i="14"/>
  <c r="AB32" i="14"/>
  <c r="AC32" i="14" s="1"/>
  <c r="AA32" i="14"/>
  <c r="Y32" i="14"/>
  <c r="W32" i="14"/>
  <c r="U32" i="14"/>
  <c r="S32" i="14"/>
  <c r="Q32" i="14"/>
  <c r="O32" i="14"/>
  <c r="M32" i="14"/>
  <c r="K32" i="14"/>
  <c r="I32" i="14"/>
  <c r="G32" i="14"/>
  <c r="E32" i="14"/>
  <c r="AC31" i="14"/>
  <c r="AB31" i="14"/>
  <c r="AA31" i="14"/>
  <c r="Y31" i="14"/>
  <c r="W31" i="14"/>
  <c r="U31" i="14"/>
  <c r="S31" i="14"/>
  <c r="Q31" i="14"/>
  <c r="O31" i="14"/>
  <c r="M31" i="14"/>
  <c r="K31" i="14"/>
  <c r="I31" i="14"/>
  <c r="G31" i="14"/>
  <c r="E31" i="14"/>
  <c r="Z30" i="14"/>
  <c r="AA30" i="14" s="1"/>
  <c r="X30" i="14"/>
  <c r="Y30" i="14" s="1"/>
  <c r="W30" i="14"/>
  <c r="V30" i="14"/>
  <c r="T30" i="14"/>
  <c r="U30" i="14" s="1"/>
  <c r="R30" i="14"/>
  <c r="S30" i="14" s="1"/>
  <c r="P30" i="14"/>
  <c r="Q30" i="14" s="1"/>
  <c r="O30" i="14"/>
  <c r="N30" i="14"/>
  <c r="L30" i="14"/>
  <c r="M30" i="14" s="1"/>
  <c r="J30" i="14"/>
  <c r="K30" i="14" s="1"/>
  <c r="H30" i="14"/>
  <c r="I30" i="14" s="1"/>
  <c r="G30" i="14"/>
  <c r="F30" i="14"/>
  <c r="D30" i="14"/>
  <c r="E30" i="14" s="1"/>
  <c r="AC29" i="14"/>
  <c r="AB29" i="14"/>
  <c r="AA29" i="14"/>
  <c r="Y29" i="14"/>
  <c r="W29" i="14"/>
  <c r="U29" i="14"/>
  <c r="S29" i="14"/>
  <c r="Q29" i="14"/>
  <c r="O29" i="14"/>
  <c r="M29" i="14"/>
  <c r="K29" i="14"/>
  <c r="I29" i="14"/>
  <c r="G29" i="14"/>
  <c r="E29" i="14"/>
  <c r="AC28" i="14"/>
  <c r="AB28" i="14"/>
  <c r="AA28" i="14"/>
  <c r="Y28" i="14"/>
  <c r="W28" i="14"/>
  <c r="U28" i="14"/>
  <c r="S28" i="14"/>
  <c r="Q28" i="14"/>
  <c r="O28" i="14"/>
  <c r="M28" i="14"/>
  <c r="K28" i="14"/>
  <c r="I28" i="14"/>
  <c r="G28" i="14"/>
  <c r="E28" i="14"/>
  <c r="AC27" i="14"/>
  <c r="AB27" i="14"/>
  <c r="AA27" i="14"/>
  <c r="Y27" i="14"/>
  <c r="W27" i="14"/>
  <c r="U27" i="14"/>
  <c r="S27" i="14"/>
  <c r="Q27" i="14"/>
  <c r="O27" i="14"/>
  <c r="M27" i="14"/>
  <c r="K27" i="14"/>
  <c r="I27" i="14"/>
  <c r="G27" i="14"/>
  <c r="E27" i="14"/>
  <c r="AC26" i="14"/>
  <c r="AB26" i="14"/>
  <c r="AA26" i="14"/>
  <c r="Y26" i="14"/>
  <c r="W26" i="14"/>
  <c r="U26" i="14"/>
  <c r="S26" i="14"/>
  <c r="Q26" i="14"/>
  <c r="O26" i="14"/>
  <c r="M26" i="14"/>
  <c r="K26" i="14"/>
  <c r="I26" i="14"/>
  <c r="G26" i="14"/>
  <c r="E26" i="14"/>
  <c r="AC25" i="14"/>
  <c r="AB25" i="14"/>
  <c r="AA25" i="14"/>
  <c r="Y25" i="14"/>
  <c r="W25" i="14"/>
  <c r="U25" i="14"/>
  <c r="S25" i="14"/>
  <c r="Q25" i="14"/>
  <c r="O25" i="14"/>
  <c r="M25" i="14"/>
  <c r="K25" i="14"/>
  <c r="I25" i="14"/>
  <c r="G25" i="14"/>
  <c r="E25" i="14"/>
  <c r="AC24" i="14"/>
  <c r="AB24" i="14"/>
  <c r="AA24" i="14"/>
  <c r="Y24" i="14"/>
  <c r="W24" i="14"/>
  <c r="U24" i="14"/>
  <c r="S24" i="14"/>
  <c r="Q24" i="14"/>
  <c r="O24" i="14"/>
  <c r="M24" i="14"/>
  <c r="K24" i="14"/>
  <c r="I24" i="14"/>
  <c r="G24" i="14"/>
  <c r="E24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AC22" i="14"/>
  <c r="AB22" i="14"/>
  <c r="AA22" i="14"/>
  <c r="Y22" i="14"/>
  <c r="W22" i="14"/>
  <c r="U22" i="14"/>
  <c r="S22" i="14"/>
  <c r="Q22" i="14"/>
  <c r="O22" i="14"/>
  <c r="M22" i="14"/>
  <c r="K22" i="14"/>
  <c r="I22" i="14"/>
  <c r="G22" i="14"/>
  <c r="E22" i="14"/>
  <c r="AC21" i="14"/>
  <c r="AB21" i="14"/>
  <c r="AA21" i="14"/>
  <c r="Y21" i="14"/>
  <c r="W21" i="14"/>
  <c r="U21" i="14"/>
  <c r="S21" i="14"/>
  <c r="Q21" i="14"/>
  <c r="O21" i="14"/>
  <c r="M21" i="14"/>
  <c r="K21" i="14"/>
  <c r="I21" i="14"/>
  <c r="G21" i="14"/>
  <c r="E21" i="14"/>
  <c r="AC20" i="14"/>
  <c r="AB20" i="14"/>
  <c r="AA20" i="14"/>
  <c r="Y20" i="14"/>
  <c r="W20" i="14"/>
  <c r="U20" i="14"/>
  <c r="S20" i="14"/>
  <c r="Q20" i="14"/>
  <c r="O20" i="14"/>
  <c r="M20" i="14"/>
  <c r="K20" i="14"/>
  <c r="I20" i="14"/>
  <c r="G20" i="14"/>
  <c r="E20" i="14"/>
  <c r="AC19" i="14"/>
  <c r="AB19" i="14"/>
  <c r="AA19" i="14"/>
  <c r="Y19" i="14"/>
  <c r="W19" i="14"/>
  <c r="U19" i="14"/>
  <c r="S19" i="14"/>
  <c r="Q19" i="14"/>
  <c r="O19" i="14"/>
  <c r="M19" i="14"/>
  <c r="K19" i="14"/>
  <c r="I19" i="14"/>
  <c r="G19" i="14"/>
  <c r="E19" i="14"/>
  <c r="AC18" i="14"/>
  <c r="AB18" i="14"/>
  <c r="AA18" i="14"/>
  <c r="Y18" i="14"/>
  <c r="W18" i="14"/>
  <c r="U18" i="14"/>
  <c r="S18" i="14"/>
  <c r="Q18" i="14"/>
  <c r="O18" i="14"/>
  <c r="M18" i="14"/>
  <c r="K18" i="14"/>
  <c r="I18" i="14"/>
  <c r="G18" i="14"/>
  <c r="E18" i="14"/>
  <c r="AA17" i="14"/>
  <c r="Z17" i="14"/>
  <c r="Z43" i="14" s="1"/>
  <c r="AA43" i="14" s="1"/>
  <c r="X17" i="14"/>
  <c r="X43" i="14" s="1"/>
  <c r="Y43" i="14" s="1"/>
  <c r="V17" i="14"/>
  <c r="V43" i="14" s="1"/>
  <c r="W43" i="14" s="1"/>
  <c r="U17" i="14"/>
  <c r="T17" i="14"/>
  <c r="S17" i="14"/>
  <c r="R17" i="14"/>
  <c r="R43" i="14" s="1"/>
  <c r="S43" i="14" s="1"/>
  <c r="P17" i="14"/>
  <c r="P43" i="14" s="1"/>
  <c r="Q43" i="14" s="1"/>
  <c r="N17" i="14"/>
  <c r="N43" i="14" s="1"/>
  <c r="O43" i="14" s="1"/>
  <c r="M17" i="14"/>
  <c r="L17" i="14"/>
  <c r="K17" i="14"/>
  <c r="J17" i="14"/>
  <c r="J43" i="14" s="1"/>
  <c r="K43" i="14" s="1"/>
  <c r="H17" i="14"/>
  <c r="H43" i="14" s="1"/>
  <c r="I43" i="14" s="1"/>
  <c r="F17" i="14"/>
  <c r="F43" i="14" s="1"/>
  <c r="G43" i="14" s="1"/>
  <c r="E17" i="14"/>
  <c r="D17" i="14"/>
  <c r="AB17" i="14" s="1"/>
  <c r="AC17" i="14" s="1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AC15" i="14"/>
  <c r="AB15" i="14"/>
  <c r="AA15" i="14"/>
  <c r="Y15" i="14"/>
  <c r="W15" i="14"/>
  <c r="U15" i="14"/>
  <c r="S15" i="14"/>
  <c r="Q15" i="14"/>
  <c r="O15" i="14"/>
  <c r="M15" i="14"/>
  <c r="K15" i="14"/>
  <c r="I15" i="14"/>
  <c r="G15" i="14"/>
  <c r="E15" i="14"/>
  <c r="AC14" i="14"/>
  <c r="AB14" i="14"/>
  <c r="AA14" i="14"/>
  <c r="Y14" i="14"/>
  <c r="W14" i="14"/>
  <c r="U14" i="14"/>
  <c r="S14" i="14"/>
  <c r="Q14" i="14"/>
  <c r="O14" i="14"/>
  <c r="M14" i="14"/>
  <c r="K14" i="14"/>
  <c r="I14" i="14"/>
  <c r="G14" i="14"/>
  <c r="E14" i="14"/>
  <c r="AC13" i="14"/>
  <c r="AB13" i="14"/>
  <c r="AA13" i="14"/>
  <c r="Y13" i="14"/>
  <c r="W13" i="14"/>
  <c r="U13" i="14"/>
  <c r="S13" i="14"/>
  <c r="Q13" i="14"/>
  <c r="O13" i="14"/>
  <c r="M13" i="14"/>
  <c r="K13" i="14"/>
  <c r="I13" i="14"/>
  <c r="G13" i="14"/>
  <c r="E13" i="14"/>
  <c r="AC12" i="14"/>
  <c r="AB12" i="14"/>
  <c r="AA12" i="14"/>
  <c r="Y12" i="14"/>
  <c r="W12" i="14"/>
  <c r="U12" i="14"/>
  <c r="S12" i="14"/>
  <c r="Q12" i="14"/>
  <c r="O12" i="14"/>
  <c r="M12" i="14"/>
  <c r="K12" i="14"/>
  <c r="I12" i="14"/>
  <c r="G12" i="14"/>
  <c r="E12" i="14"/>
  <c r="AC11" i="14"/>
  <c r="AB11" i="14"/>
  <c r="AA11" i="14"/>
  <c r="Y11" i="14"/>
  <c r="W11" i="14"/>
  <c r="U11" i="14"/>
  <c r="S11" i="14"/>
  <c r="Q11" i="14"/>
  <c r="O11" i="14"/>
  <c r="M11" i="14"/>
  <c r="K11" i="14"/>
  <c r="I11" i="14"/>
  <c r="G11" i="14"/>
  <c r="E11" i="14"/>
  <c r="AC10" i="14"/>
  <c r="AB10" i="14"/>
  <c r="AA10" i="14"/>
  <c r="Y10" i="14"/>
  <c r="W10" i="14"/>
  <c r="U10" i="14"/>
  <c r="S10" i="14"/>
  <c r="Q10" i="14"/>
  <c r="O10" i="14"/>
  <c r="M10" i="14"/>
  <c r="K10" i="14"/>
  <c r="I10" i="14"/>
  <c r="G10" i="14"/>
  <c r="E10" i="14"/>
  <c r="AC9" i="14"/>
  <c r="AB9" i="14"/>
  <c r="AA9" i="14"/>
  <c r="Y9" i="14"/>
  <c r="W9" i="14"/>
  <c r="U9" i="14"/>
  <c r="S9" i="14"/>
  <c r="Q9" i="14"/>
  <c r="O9" i="14"/>
  <c r="M9" i="14"/>
  <c r="K9" i="14"/>
  <c r="I9" i="14"/>
  <c r="G9" i="14"/>
  <c r="E9" i="14"/>
  <c r="AC8" i="14"/>
  <c r="AB8" i="14"/>
  <c r="AA8" i="14"/>
  <c r="Y8" i="14"/>
  <c r="W8" i="14"/>
  <c r="U8" i="14"/>
  <c r="S8" i="14"/>
  <c r="Q8" i="14"/>
  <c r="O8" i="14"/>
  <c r="M8" i="14"/>
  <c r="K8" i="14"/>
  <c r="I8" i="14"/>
  <c r="G8" i="14"/>
  <c r="E8" i="14"/>
  <c r="AB7" i="14"/>
  <c r="AC7" i="14" s="1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AC6" i="14"/>
  <c r="AB6" i="14"/>
  <c r="AA6" i="14"/>
  <c r="Y6" i="14"/>
  <c r="W6" i="14"/>
  <c r="U6" i="14"/>
  <c r="S6" i="14"/>
  <c r="Q6" i="14"/>
  <c r="O6" i="14"/>
  <c r="M6" i="14"/>
  <c r="K6" i="14"/>
  <c r="I6" i="14"/>
  <c r="G6" i="14"/>
  <c r="E6" i="14"/>
  <c r="AC5" i="14"/>
  <c r="AB5" i="14"/>
  <c r="AA5" i="14"/>
  <c r="Y5" i="14"/>
  <c r="W5" i="14"/>
  <c r="U5" i="14"/>
  <c r="S5" i="14"/>
  <c r="Q5" i="14"/>
  <c r="O5" i="14"/>
  <c r="M5" i="14"/>
  <c r="K5" i="14"/>
  <c r="I5" i="14"/>
  <c r="G5" i="14"/>
  <c r="E5" i="14"/>
  <c r="AC4" i="14"/>
  <c r="AB4" i="14"/>
  <c r="AA4" i="14"/>
  <c r="Y4" i="14"/>
  <c r="W4" i="14"/>
  <c r="U4" i="14"/>
  <c r="S4" i="14"/>
  <c r="Q4" i="14"/>
  <c r="O4" i="14"/>
  <c r="M4" i="14"/>
  <c r="K4" i="14"/>
  <c r="I4" i="14"/>
  <c r="G4" i="14"/>
  <c r="E4" i="14"/>
  <c r="AC3" i="14"/>
  <c r="AB3" i="14"/>
  <c r="AA3" i="14"/>
  <c r="Y3" i="14"/>
  <c r="W3" i="14"/>
  <c r="U3" i="14"/>
  <c r="S3" i="14"/>
  <c r="Q3" i="14"/>
  <c r="O3" i="14"/>
  <c r="M3" i="14"/>
  <c r="K3" i="14"/>
  <c r="I3" i="14"/>
  <c r="G3" i="14"/>
  <c r="E3" i="14"/>
  <c r="D23" i="13"/>
  <c r="E23" i="13" s="1"/>
  <c r="D16" i="13"/>
  <c r="E16" i="13" s="1"/>
  <c r="V40" i="13"/>
  <c r="W40" i="13" s="1"/>
  <c r="V37" i="13"/>
  <c r="W37" i="13" s="1"/>
  <c r="V34" i="13"/>
  <c r="W34" i="13" s="1"/>
  <c r="V23" i="13"/>
  <c r="W23" i="13" s="1"/>
  <c r="J23" i="13"/>
  <c r="K23" i="13" s="1"/>
  <c r="V17" i="13"/>
  <c r="W17" i="13" s="1"/>
  <c r="V7" i="13"/>
  <c r="W7" i="13" s="1"/>
  <c r="AB8" i="13"/>
  <c r="AB9" i="13"/>
  <c r="AB10" i="13"/>
  <c r="AB11" i="13"/>
  <c r="AB12" i="13"/>
  <c r="AB13" i="13"/>
  <c r="AB14" i="13"/>
  <c r="AB15" i="13"/>
  <c r="AB18" i="13"/>
  <c r="AB19" i="13"/>
  <c r="AB20" i="13"/>
  <c r="AB21" i="13"/>
  <c r="AB22" i="13"/>
  <c r="AB24" i="13"/>
  <c r="AB25" i="13"/>
  <c r="AB26" i="13"/>
  <c r="AB27" i="13"/>
  <c r="AB28" i="13"/>
  <c r="AB29" i="13"/>
  <c r="AB31" i="13"/>
  <c r="AB32" i="13"/>
  <c r="AB33" i="13"/>
  <c r="AB35" i="13"/>
  <c r="AB36" i="13"/>
  <c r="AB38" i="13"/>
  <c r="AB39" i="13"/>
  <c r="AB41" i="13"/>
  <c r="AB42" i="13"/>
  <c r="AB44" i="13"/>
  <c r="AB4" i="13"/>
  <c r="AB5" i="13"/>
  <c r="AB6" i="13"/>
  <c r="AB3" i="13"/>
  <c r="J16" i="13"/>
  <c r="K16" i="13" s="1"/>
  <c r="V16" i="13"/>
  <c r="W16" i="13" s="1"/>
  <c r="Z40" i="13"/>
  <c r="AA40" i="13" s="1"/>
  <c r="X40" i="13"/>
  <c r="Y40" i="13" s="1"/>
  <c r="T40" i="13"/>
  <c r="U40" i="13" s="1"/>
  <c r="R40" i="13"/>
  <c r="S40" i="13" s="1"/>
  <c r="P40" i="13"/>
  <c r="Q40" i="13" s="1"/>
  <c r="N40" i="13"/>
  <c r="O40" i="13" s="1"/>
  <c r="L40" i="13"/>
  <c r="M40" i="13" s="1"/>
  <c r="J40" i="13"/>
  <c r="K40" i="13" s="1"/>
  <c r="H40" i="13"/>
  <c r="I40" i="13" s="1"/>
  <c r="F40" i="13"/>
  <c r="G40" i="13" s="1"/>
  <c r="D40" i="13"/>
  <c r="E40" i="13" s="1"/>
  <c r="Z37" i="13"/>
  <c r="AA37" i="13" s="1"/>
  <c r="X37" i="13"/>
  <c r="Y37" i="13" s="1"/>
  <c r="T37" i="13"/>
  <c r="U37" i="13" s="1"/>
  <c r="R37" i="13"/>
  <c r="S37" i="13" s="1"/>
  <c r="P37" i="13"/>
  <c r="Q37" i="13" s="1"/>
  <c r="N37" i="13"/>
  <c r="O37" i="13" s="1"/>
  <c r="L37" i="13"/>
  <c r="M37" i="13" s="1"/>
  <c r="J37" i="13"/>
  <c r="K37" i="13" s="1"/>
  <c r="H37" i="13"/>
  <c r="I37" i="13" s="1"/>
  <c r="F37" i="13"/>
  <c r="G37" i="13" s="1"/>
  <c r="D37" i="13"/>
  <c r="E37" i="13" s="1"/>
  <c r="Z34" i="13"/>
  <c r="AA34" i="13" s="1"/>
  <c r="X34" i="13"/>
  <c r="Y34" i="13" s="1"/>
  <c r="T34" i="13"/>
  <c r="U34" i="13" s="1"/>
  <c r="R34" i="13"/>
  <c r="S34" i="13" s="1"/>
  <c r="P34" i="13"/>
  <c r="Q34" i="13" s="1"/>
  <c r="N34" i="13"/>
  <c r="O34" i="13" s="1"/>
  <c r="L34" i="13"/>
  <c r="M34" i="13" s="1"/>
  <c r="J34" i="13"/>
  <c r="K34" i="13" s="1"/>
  <c r="H34" i="13"/>
  <c r="I34" i="13" s="1"/>
  <c r="F34" i="13"/>
  <c r="G34" i="13" s="1"/>
  <c r="D34" i="13"/>
  <c r="E34" i="13" s="1"/>
  <c r="Z30" i="13"/>
  <c r="AA30" i="13" s="1"/>
  <c r="N30" i="13"/>
  <c r="O30" i="13" s="1"/>
  <c r="J30" i="13"/>
  <c r="K30" i="13" s="1"/>
  <c r="D30" i="13"/>
  <c r="E30" i="13" s="1"/>
  <c r="Z23" i="13"/>
  <c r="AA23" i="13" s="1"/>
  <c r="X23" i="13"/>
  <c r="Y23" i="13" s="1"/>
  <c r="T23" i="13"/>
  <c r="U23" i="13" s="1"/>
  <c r="R23" i="13"/>
  <c r="P23" i="13"/>
  <c r="N23" i="13"/>
  <c r="O23" i="13" s="1"/>
  <c r="L23" i="13"/>
  <c r="M23" i="13" s="1"/>
  <c r="H23" i="13"/>
  <c r="F23" i="13"/>
  <c r="G23" i="13" s="1"/>
  <c r="T17" i="13"/>
  <c r="U17" i="13" s="1"/>
  <c r="Z16" i="13"/>
  <c r="AA16" i="13" s="1"/>
  <c r="X16" i="13"/>
  <c r="Y16" i="13" s="1"/>
  <c r="T16" i="13"/>
  <c r="U16" i="13" s="1"/>
  <c r="R16" i="13"/>
  <c r="S16" i="13" s="1"/>
  <c r="P16" i="13"/>
  <c r="N16" i="13"/>
  <c r="O16" i="13" s="1"/>
  <c r="L16" i="13"/>
  <c r="M16" i="13" s="1"/>
  <c r="H16" i="13"/>
  <c r="I16" i="13" s="1"/>
  <c r="F16" i="13"/>
  <c r="G16" i="13" s="1"/>
  <c r="Z7" i="13"/>
  <c r="AA7" i="13" s="1"/>
  <c r="X7" i="13"/>
  <c r="Y7" i="13" s="1"/>
  <c r="T7" i="13"/>
  <c r="U7" i="13" s="1"/>
  <c r="R7" i="13"/>
  <c r="P7" i="13"/>
  <c r="Q7" i="13" s="1"/>
  <c r="N7" i="13"/>
  <c r="O7" i="13" s="1"/>
  <c r="L7" i="13"/>
  <c r="M7" i="13" s="1"/>
  <c r="J7" i="13"/>
  <c r="K7" i="13" s="1"/>
  <c r="H7" i="13"/>
  <c r="I7" i="13" s="1"/>
  <c r="F7" i="13"/>
  <c r="G7" i="13" s="1"/>
  <c r="D7" i="13"/>
  <c r="E7" i="13" s="1"/>
  <c r="AB23" i="13" l="1"/>
  <c r="R17" i="13"/>
  <c r="S17" i="13" s="1"/>
  <c r="S7" i="13"/>
  <c r="P17" i="13"/>
  <c r="Q17" i="13" s="1"/>
  <c r="Q16" i="13"/>
  <c r="V30" i="13"/>
  <c r="W30" i="13" s="1"/>
  <c r="L30" i="13"/>
  <c r="M30" i="13" s="1"/>
  <c r="P30" i="13"/>
  <c r="Q30" i="13" s="1"/>
  <c r="Q23" i="13"/>
  <c r="R30" i="13"/>
  <c r="S30" i="13" s="1"/>
  <c r="S23" i="13"/>
  <c r="T30" i="13"/>
  <c r="U30" i="13" s="1"/>
  <c r="AB16" i="13"/>
  <c r="H30" i="13"/>
  <c r="I30" i="13" s="1"/>
  <c r="I23" i="13"/>
  <c r="X30" i="13"/>
  <c r="Y30" i="13" s="1"/>
  <c r="D17" i="13"/>
  <c r="E17" i="13" s="1"/>
  <c r="N17" i="13"/>
  <c r="O17" i="13" s="1"/>
  <c r="F17" i="13"/>
  <c r="G17" i="13" s="1"/>
  <c r="G17" i="14"/>
  <c r="O17" i="14"/>
  <c r="W17" i="14"/>
  <c r="AB43" i="14"/>
  <c r="AC43" i="14" s="1"/>
  <c r="I17" i="14"/>
  <c r="Q17" i="14"/>
  <c r="Y17" i="14"/>
  <c r="AB30" i="14"/>
  <c r="AC30" i="14" s="1"/>
  <c r="D43" i="13"/>
  <c r="E43" i="13" s="1"/>
  <c r="AB40" i="13"/>
  <c r="AB37" i="13"/>
  <c r="AB34" i="13"/>
  <c r="N43" i="13"/>
  <c r="O43" i="13" s="1"/>
  <c r="F30" i="13"/>
  <c r="X17" i="13"/>
  <c r="J17" i="13"/>
  <c r="K17" i="13" s="1"/>
  <c r="Z17" i="13"/>
  <c r="AA17" i="13" s="1"/>
  <c r="T43" i="13"/>
  <c r="U43" i="13" s="1"/>
  <c r="R43" i="13"/>
  <c r="S43" i="13" s="1"/>
  <c r="L17" i="13"/>
  <c r="M17" i="13" s="1"/>
  <c r="AB7" i="13"/>
  <c r="H17" i="13"/>
  <c r="I17" i="13" s="1"/>
  <c r="AB44" i="12"/>
  <c r="AB11" i="12"/>
  <c r="AB12" i="12"/>
  <c r="U13" i="12"/>
  <c r="U14" i="12"/>
  <c r="P43" i="13" l="1"/>
  <c r="Q43" i="13" s="1"/>
  <c r="X43" i="13"/>
  <c r="Y43" i="13" s="1"/>
  <c r="Y17" i="13"/>
  <c r="AB30" i="13"/>
  <c r="G30" i="13"/>
  <c r="V43" i="13"/>
  <c r="W43" i="13" s="1"/>
  <c r="AB17" i="13"/>
  <c r="F43" i="13"/>
  <c r="G43" i="13" s="1"/>
  <c r="L43" i="13"/>
  <c r="M43" i="13" s="1"/>
  <c r="J43" i="13"/>
  <c r="K43" i="13" s="1"/>
  <c r="Z43" i="13"/>
  <c r="AA43" i="13" s="1"/>
  <c r="H43" i="13"/>
  <c r="I43" i="13" s="1"/>
  <c r="L23" i="12"/>
  <c r="L30" i="12" s="1"/>
  <c r="L7" i="12"/>
  <c r="J34" i="12"/>
  <c r="H23" i="12"/>
  <c r="Z16" i="12"/>
  <c r="X16" i="12"/>
  <c r="Y16" i="12" s="1"/>
  <c r="T16" i="12"/>
  <c r="R16" i="12"/>
  <c r="P16" i="12"/>
  <c r="Q16" i="12" s="1"/>
  <c r="N16" i="12"/>
  <c r="L16" i="12"/>
  <c r="M16" i="12" s="1"/>
  <c r="H16" i="12"/>
  <c r="I16" i="12" s="1"/>
  <c r="F16" i="12"/>
  <c r="K6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D40" i="12"/>
  <c r="D37" i="12"/>
  <c r="D34" i="12"/>
  <c r="D30" i="12"/>
  <c r="D7" i="12"/>
  <c r="D17" i="12" s="1"/>
  <c r="Z23" i="7"/>
  <c r="Z30" i="7" s="1"/>
  <c r="Z16" i="7"/>
  <c r="AB43" i="13" l="1"/>
  <c r="AA16" i="12"/>
  <c r="X17" i="12"/>
  <c r="AA23" i="12"/>
  <c r="AB40" i="12"/>
  <c r="AB16" i="12"/>
  <c r="J30" i="12"/>
  <c r="AB23" i="12"/>
  <c r="AA30" i="12"/>
  <c r="F30" i="12"/>
  <c r="F43" i="12" s="1"/>
  <c r="G43" i="12" s="1"/>
  <c r="D43" i="12"/>
  <c r="E43" i="12" s="1"/>
  <c r="Z17" i="12"/>
  <c r="X43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R34" i="11"/>
  <c r="S34" i="11" s="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AB43" i="12" s="1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C3" i="7" s="1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E34" i="7"/>
  <c r="E34" i="12"/>
  <c r="AA34" i="7"/>
  <c r="AA34" i="12"/>
  <c r="S34" i="7"/>
  <c r="S34" i="12"/>
  <c r="W7" i="7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M34" i="7"/>
  <c r="M34" i="12"/>
  <c r="E37" i="7"/>
  <c r="E37" i="12"/>
  <c r="W40" i="7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<sst xmlns="http://schemas.openxmlformats.org/spreadsheetml/2006/main" count="1371" uniqueCount="194">
  <si>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</si>
  <si>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</si>
  <si>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</si>
  <si>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</si>
  <si>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</si>
  <si>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</si>
  <si>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</si>
  <si>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</si>
  <si>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</si>
  <si>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</si>
  <si>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</si>
  <si>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</si>
  <si>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</si>
  <si>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</si>
  <si>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</si>
  <si>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</si>
  <si>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</si>
  <si>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</si>
  <si>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</si>
  <si>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</si>
  <si>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</si>
  <si>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</si>
  <si>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</si>
  <si>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</si>
  <si>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</si>
  <si>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</si>
  <si>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</si>
  <si>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</si>
  <si>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</si>
  <si>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</si>
  <si>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</si>
  <si>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</si>
  <si>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</si>
  <si>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</si>
  <si>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</si>
  <si>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</si>
  <si>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</si>
  <si>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</si>
  <si>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</si>
  <si>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</si>
  <si>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</si>
  <si>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</si>
  <si>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</si>
  <si>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</si>
  <si>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</si>
  <si>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</si>
  <si>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</si>
  <si>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</si>
  <si>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</si>
  <si>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</si>
  <si>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</si>
  <si>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</si>
  <si>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</si>
  <si>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</si>
  <si>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</si>
  <si>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</si>
  <si>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</si>
  <si>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</si>
  <si>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</si>
  <si>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</si>
  <si>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</si>
  <si>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</si>
  <si>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</si>
  <si>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</si>
  <si>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</si>
  <si>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</si>
  <si>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</si>
  <si>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</si>
  <si>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</si>
  <si>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</si>
  <si>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</si>
  <si>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</si>
  <si>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</si>
  <si>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</si>
  <si>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</si>
  <si>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</si>
  <si>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</si>
  <si>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</si>
  <si>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</si>
  <si>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</si>
  <si>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</si>
  <si>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</si>
  <si>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</si>
  <si>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</si>
  <si>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</si>
  <si>
    <t>151.8</t>
  </si>
  <si>
    <t>127.3</t>
  </si>
  <si>
    <t>109.6</t>
  </si>
  <si>
    <t>114.0</t>
  </si>
  <si>
    <t>212.6</t>
  </si>
  <si>
    <t>181.5</t>
  </si>
  <si>
    <t>217.8</t>
  </si>
  <si>
    <t>242.8</t>
  </si>
  <si>
    <t>508.1</t>
  </si>
  <si>
    <t>24.7</t>
  </si>
  <si>
    <t>50.4</t>
  </si>
  <si>
    <t>12450.0</t>
  </si>
  <si>
    <t>81.1</t>
  </si>
  <si>
    <t>103.2</t>
  </si>
  <si>
    <t>165.0</t>
  </si>
  <si>
    <t>170.1</t>
  </si>
  <si>
    <t>110.4</t>
  </si>
  <si>
    <t>148.0</t>
  </si>
  <si>
    <t>125.2</t>
  </si>
  <si>
    <t>141.7</t>
  </si>
  <si>
    <t>87.9</t>
  </si>
  <si>
    <t>128.0</t>
  </si>
  <si>
    <t>47.7</t>
  </si>
  <si>
    <t>204.6</t>
  </si>
  <si>
    <t>111.1</t>
  </si>
  <si>
    <t>21.4</t>
  </si>
  <si>
    <t>122.4</t>
  </si>
  <si>
    <t>162.4</t>
  </si>
  <si>
    <t>62.3</t>
  </si>
  <si>
    <t>300.1</t>
  </si>
  <si>
    <t>158.2</t>
  </si>
  <si>
    <t>173.4</t>
  </si>
  <si>
    <t>77.7</t>
  </si>
  <si>
    <t>149.9</t>
  </si>
  <si>
    <t>111.2</t>
  </si>
  <si>
    <t>11200.0</t>
  </si>
  <si>
    <t>129.7</t>
  </si>
  <si>
    <t>219.8</t>
  </si>
  <si>
    <t>120.9</t>
  </si>
  <si>
    <t>120.4</t>
  </si>
  <si>
    <t>26.0</t>
  </si>
  <si>
    <t>112.7</t>
  </si>
  <si>
    <t>106.8</t>
  </si>
  <si>
    <t>161.3</t>
  </si>
  <si>
    <t>109.0</t>
  </si>
  <si>
    <t>99.3</t>
  </si>
  <si>
    <t>116.6</t>
  </si>
  <si>
    <t>187.8</t>
  </si>
  <si>
    <t>175.1</t>
  </si>
  <si>
    <t>130.0</t>
  </si>
  <si>
    <t>139.2</t>
  </si>
  <si>
    <t>146.2</t>
  </si>
  <si>
    <t>302.3</t>
  </si>
  <si>
    <t>1135.0</t>
  </si>
  <si>
    <t>104.6</t>
  </si>
  <si>
    <t>43.8</t>
  </si>
  <si>
    <t>106.2</t>
  </si>
  <si>
    <t>7320.0</t>
  </si>
  <si>
    <t>159.0</t>
  </si>
  <si>
    <t>89.6</t>
  </si>
  <si>
    <t>191.8</t>
  </si>
  <si>
    <t>105.7</t>
  </si>
  <si>
    <t>105.6</t>
  </si>
  <si>
    <t>128.8</t>
  </si>
  <si>
    <t>60.1</t>
  </si>
  <si>
    <t>141.9</t>
  </si>
  <si>
    <t>107.1</t>
  </si>
  <si>
    <t>112.0</t>
  </si>
  <si>
    <t>81.0</t>
  </si>
  <si>
    <t>160.5</t>
  </si>
  <si>
    <t>182.6</t>
  </si>
  <si>
    <t>8.0</t>
  </si>
  <si>
    <t>84.0</t>
  </si>
  <si>
    <t>20.6</t>
  </si>
  <si>
    <t>544.8</t>
  </si>
  <si>
    <t>231.3</t>
  </si>
  <si>
    <t>108.2</t>
  </si>
  <si>
    <t>86.8</t>
  </si>
  <si>
    <t>117.3</t>
  </si>
  <si>
    <t>93.5</t>
  </si>
  <si>
    <t>94.2</t>
  </si>
  <si>
    <t>150.6</t>
  </si>
  <si>
    <t>93.7</t>
  </si>
  <si>
    <t>110.2</t>
  </si>
  <si>
    <t>113.3</t>
  </si>
  <si>
    <t>101.5</t>
  </si>
  <si>
    <t>99.4</t>
  </si>
  <si>
    <t>101.1</t>
  </si>
  <si>
    <t>90.6</t>
  </si>
  <si>
    <t>100.9</t>
  </si>
  <si>
    <t>100.8</t>
  </si>
  <si>
    <t>115.3</t>
  </si>
  <si>
    <t>69.9</t>
  </si>
  <si>
    <t>134.1</t>
  </si>
  <si>
    <t>194.9</t>
  </si>
  <si>
    <t>123.2</t>
  </si>
  <si>
    <t>116.7</t>
  </si>
  <si>
    <t>90.1</t>
  </si>
  <si>
    <t>134.3</t>
  </si>
  <si>
    <t>116.1</t>
  </si>
  <si>
    <t>23.0</t>
  </si>
  <si>
    <t>94.4</t>
  </si>
  <si>
    <t>80.2</t>
  </si>
  <si>
    <t>80.4</t>
  </si>
  <si>
    <t>92.8</t>
  </si>
  <si>
    <t>71.9</t>
  </si>
  <si>
    <t>111.0</t>
  </si>
  <si>
    <t>83.7</t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</si>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</sst>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  <numFmt numFmtId="182" formatCode="0.0_ ;[Red]\-0.0\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180" fontId="0" fillId="0" borderId="23" xfId="67" applyNumberFormat="1" applyFont="1" applyBorder="1" applyAlignment="1">
      <alignment horizontal="right" vertical="center"/>
    </xf>
    <xf numFmtId="177" fontId="0" fillId="0" borderId="27" xfId="67" applyNumberFormat="1" applyFont="1" applyFill="1" applyBorder="1" applyAlignment="1">
      <alignment horizontal="right" vertical="center"/>
    </xf>
    <xf numFmtId="176" fontId="0" fillId="0" borderId="57" xfId="0" applyNumberFormat="1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176" fontId="0" fillId="0" borderId="5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34" borderId="37" xfId="0" applyNumberFormat="1" applyFill="1" applyBorder="1" applyAlignment="1">
      <alignment horizontal="right" vertical="center"/>
    </xf>
    <xf numFmtId="0" fontId="0" fillId="36" borderId="37" xfId="0" applyFill="1" applyBorder="1" applyAlignment="1">
      <alignment horizontal="center" vertical="center"/>
    </xf>
    <xf numFmtId="182" fontId="0" fillId="0" borderId="56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25977</xdr:colOff>
      <xdr:row>2</xdr:row>
      <xdr:rowOff>25978</xdr:rowOff>
    </xdr:from>
    <xdr:to>
      <xdr:col>42</xdr:col>
      <xdr:colOff>11919</xdr:colOff>
      <xdr:row>29</xdr:row>
      <xdr:rowOff>121227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709458-7EE7-1218-82B3-0E328380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7636" y="510887"/>
          <a:ext cx="8878828" cy="4771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C04C24-2D43-0459-3452-40929186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0F1381-3331-4376-AF53-F2542A38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B39B-9A9C-4EF8-95C3-F3FCC0FA0776}">
  <sheetPr>
    <pageSetUpPr fitToPage="1"/>
  </sheetPr>
  <dimension ref="A1:AF54"/>
  <sheetViews>
    <sheetView showGridLines="0" tabSelected="1" zoomScale="110" zoomScaleNormal="11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5" style="7" customWidth="1"/>
    <col min="30" max="16384" width="9" style="8"/>
  </cols>
  <sheetData>
    <row r="1" spans="1:32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2" s="85" customFormat="1" ht="14.1" customHeight="1" x14ac:dyDescent="0.15">
      <c r="A2" s="260" t="s">
        <v>193</v>
      </c>
      <c r="B2" s="260"/>
      <c r="C2" s="260"/>
      <c r="D2" s="86" t="s">
        <v>1</v>
      </c>
      <c r="E2" s="110" t="s">
        <v>2</v>
      </c>
      <c r="F2" s="87" t="s">
        <v>3</v>
      </c>
      <c r="G2" s="111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58" t="s">
        <v>14</v>
      </c>
      <c r="AC2" s="258" t="s">
        <v>2</v>
      </c>
      <c r="AD2"/>
      <c r="AE2"/>
      <c r="AF2"/>
    </row>
    <row r="3" spans="1:32" customFormat="1" ht="14.1" customHeight="1" x14ac:dyDescent="0.15">
      <c r="A3" s="261" t="s">
        <v>15</v>
      </c>
      <c r="B3" s="264" t="s">
        <v>16</v>
      </c>
      <c r="C3" s="265"/>
      <c r="D3" s="61">
        <v>2835</v>
      </c>
      <c r="E3" s="112">
        <f>日工会外需国・地域別受注実績2026!D3/'2025'!D3*100</f>
        <v>107.83567896538608</v>
      </c>
      <c r="F3" s="61">
        <v>2996</v>
      </c>
      <c r="G3" s="112">
        <f>日工会外需国・地域別受注実績2026!F3/'2025'!F3*100</f>
        <v>98.520223610654384</v>
      </c>
      <c r="H3" s="61"/>
      <c r="I3" s="112">
        <f>日工会外需国・地域別受注実績2026!H3/'2025'!H3*100</f>
        <v>0</v>
      </c>
      <c r="J3" s="61"/>
      <c r="K3" s="112">
        <f>日工会外需国・地域別受注実績2026!J3/'2025'!J3*100</f>
        <v>0</v>
      </c>
      <c r="L3" s="61"/>
      <c r="M3" s="112">
        <f>日工会外需国・地域別受注実績2026!L3/'2025'!L3*100</f>
        <v>0</v>
      </c>
      <c r="N3" s="61"/>
      <c r="O3" s="112">
        <f>日工会外需国・地域別受注実績2026!N3/'2025'!N3*100</f>
        <v>0</v>
      </c>
      <c r="P3" s="61"/>
      <c r="Q3" s="112">
        <f>日工会外需国・地域別受注実績2026!P3/'2025'!P3*100</f>
        <v>0</v>
      </c>
      <c r="R3" s="61"/>
      <c r="S3" s="112">
        <f>日工会外需国・地域別受注実績2026!R3/'2025'!R3*100</f>
        <v>0</v>
      </c>
      <c r="T3" s="61"/>
      <c r="U3" s="112">
        <f>日工会外需国・地域別受注実績2026!T3/'2025'!T3*100</f>
        <v>0</v>
      </c>
      <c r="V3" s="61"/>
      <c r="W3" s="112">
        <f>日工会外需国・地域別受注実績2026!V3/'2025'!V3*100</f>
        <v>0</v>
      </c>
      <c r="X3" s="61"/>
      <c r="Y3" s="112">
        <f>日工会外需国・地域別受注実績2026!X3/'2025'!X3*100</f>
        <v>0</v>
      </c>
      <c r="Z3" s="61"/>
      <c r="AA3" s="112">
        <f>日工会外需国・地域別受注実績2026!Z3/'2025'!Z3*100</f>
        <v>0</v>
      </c>
      <c r="AB3" s="88">
        <f>SUM(D3,F3,H3,J3,L3,N3,P3,R3,T3,V3,X3,Z3)</f>
        <v>5831</v>
      </c>
      <c r="AC3" s="253">
        <v>102.8</v>
      </c>
    </row>
    <row r="4" spans="1:32" customFormat="1" ht="14.1" customHeight="1" x14ac:dyDescent="0.15">
      <c r="A4" s="262"/>
      <c r="B4" s="264" t="s">
        <v>18</v>
      </c>
      <c r="C4" s="265"/>
      <c r="D4" s="89">
        <v>3356</v>
      </c>
      <c r="E4" s="112">
        <f>日工会外需国・地域別受注実績2026!D4/'2025'!D4*100</f>
        <v>261.16731517509726</v>
      </c>
      <c r="F4" s="89">
        <v>1898</v>
      </c>
      <c r="G4" s="112">
        <f>日工会外需国・地域別受注実績2026!F4/'2025'!F4*100</f>
        <v>112.77480689245397</v>
      </c>
      <c r="H4" s="89"/>
      <c r="I4" s="112">
        <f>日工会外需国・地域別受注実績2026!H4/'2025'!H4*100</f>
        <v>0</v>
      </c>
      <c r="J4" s="89"/>
      <c r="K4" s="112">
        <f>日工会外需国・地域別受注実績2026!J4/'2025'!J4*100</f>
        <v>0</v>
      </c>
      <c r="L4" s="89"/>
      <c r="M4" s="112">
        <f>日工会外需国・地域別受注実績2026!L4/'2025'!L4*100</f>
        <v>0</v>
      </c>
      <c r="N4" s="89"/>
      <c r="O4" s="112">
        <f>日工会外需国・地域別受注実績2026!N4/'2025'!N4*100</f>
        <v>0</v>
      </c>
      <c r="P4" s="89"/>
      <c r="Q4" s="112">
        <f>日工会外需国・地域別受注実績2026!P4/'2025'!P4*100</f>
        <v>0</v>
      </c>
      <c r="R4" s="89"/>
      <c r="S4" s="112">
        <f>日工会外需国・地域別受注実績2026!R4/'2025'!R4*100</f>
        <v>0</v>
      </c>
      <c r="T4" s="89"/>
      <c r="U4" s="112">
        <f>日工会外需国・地域別受注実績2026!T4/'2025'!T4*100</f>
        <v>0</v>
      </c>
      <c r="V4" s="89"/>
      <c r="W4" s="112">
        <f>日工会外需国・地域別受注実績2026!V4/'2025'!V4*100</f>
        <v>0</v>
      </c>
      <c r="X4" s="89"/>
      <c r="Y4" s="112">
        <f>日工会外需国・地域別受注実績2026!X4/'2025'!X4*100</f>
        <v>0</v>
      </c>
      <c r="Z4" s="89"/>
      <c r="AA4" s="112">
        <f>日工会外需国・地域別受注実績2026!Z4/'2025'!Z4*100</f>
        <v>0</v>
      </c>
      <c r="AB4" s="88">
        <f t="shared" ref="AB4:AB6" si="0">SUM(D4,F4,H4,J4,L4,N4,P4,R4,T4,V4,X4,Z4)</f>
        <v>5254</v>
      </c>
      <c r="AC4" s="254">
        <v>177</v>
      </c>
    </row>
    <row r="5" spans="1:32" customFormat="1" ht="14.1" customHeight="1" x14ac:dyDescent="0.15">
      <c r="A5" s="262"/>
      <c r="B5" s="264" t="s">
        <v>19</v>
      </c>
      <c r="C5" s="265"/>
      <c r="D5" s="89">
        <v>43298</v>
      </c>
      <c r="E5" s="112">
        <f>日工会外需国・地域別受注実績2026!D5/'2025'!D5*100</f>
        <v>156.87681159420291</v>
      </c>
      <c r="F5" s="89">
        <v>37456</v>
      </c>
      <c r="G5" s="112">
        <f>日工会外需国・地域別受注実績2026!F5/'2025'!F5*100</f>
        <v>140.36876030580123</v>
      </c>
      <c r="H5" s="89"/>
      <c r="I5" s="112">
        <f>日工会外需国・地域別受注実績2026!H5/'2025'!H5*100</f>
        <v>0</v>
      </c>
      <c r="J5" s="89"/>
      <c r="K5" s="112">
        <f>日工会外需国・地域別受注実績2026!J5/'2025'!J5*100</f>
        <v>0</v>
      </c>
      <c r="L5" s="89"/>
      <c r="M5" s="112">
        <f>日工会外需国・地域別受注実績2026!L5/'2025'!L5*100</f>
        <v>0</v>
      </c>
      <c r="N5" s="89"/>
      <c r="O5" s="112">
        <f>日工会外需国・地域別受注実績2026!N5/'2025'!N5*100</f>
        <v>0</v>
      </c>
      <c r="P5" s="89"/>
      <c r="Q5" s="112">
        <f>日工会外需国・地域別受注実績2026!P5/'2025'!P5*100</f>
        <v>0</v>
      </c>
      <c r="R5" s="89"/>
      <c r="S5" s="112">
        <f>日工会外需国・地域別受注実績2026!R5/'2025'!R5*100</f>
        <v>0</v>
      </c>
      <c r="T5" s="89"/>
      <c r="U5" s="112">
        <f>日工会外需国・地域別受注実績2026!T5/'2025'!T5*100</f>
        <v>0</v>
      </c>
      <c r="V5" s="89"/>
      <c r="W5" s="112">
        <f>日工会外需国・地域別受注実績2026!V5/'2025'!V5*100</f>
        <v>0</v>
      </c>
      <c r="X5" s="89"/>
      <c r="Y5" s="112">
        <f>日工会外需国・地域別受注実績2026!X5/'2025'!X5*100</f>
        <v>0</v>
      </c>
      <c r="Z5" s="89"/>
      <c r="AA5" s="112">
        <f>日工会外需国・地域別受注実績2026!Z5/'2025'!Z5*100</f>
        <v>0</v>
      </c>
      <c r="AB5" s="88">
        <f t="shared" si="0"/>
        <v>80754</v>
      </c>
      <c r="AC5" s="254">
        <v>148.80000000000001</v>
      </c>
    </row>
    <row r="6" spans="1:32" customFormat="1" ht="14.1" customHeight="1" x14ac:dyDescent="0.15">
      <c r="A6" s="262"/>
      <c r="B6" s="264" t="s">
        <v>20</v>
      </c>
      <c r="C6" s="265"/>
      <c r="D6" s="95">
        <v>0</v>
      </c>
      <c r="E6" s="112" t="str">
        <f>IF(日工会外需国・地域別受注実績2026!D6/'2025'!D6*100=0,"- ")</f>
        <v xml:space="preserve">- </v>
      </c>
      <c r="F6" s="95">
        <v>0</v>
      </c>
      <c r="G6" s="112" t="str">
        <f>IFERROR(日工会外需国・地域別受注実績2026!F6/'2025'!F6*100=0,"- ")</f>
        <v xml:space="preserve">- </v>
      </c>
      <c r="H6" s="95"/>
      <c r="I6" s="122" t="str">
        <f>IFERROR(日工会外需国・地域別受注実績2026!H6/'2025'!H6*100,"0.0 ")</f>
        <v xml:space="preserve">0.0 </v>
      </c>
      <c r="J6" s="95"/>
      <c r="K6" s="122">
        <f>IFERROR(日工会外需国・地域別受注実績2026!J6/'2025'!J6*100,"0.0 ")</f>
        <v>0</v>
      </c>
      <c r="L6" s="95"/>
      <c r="M6" s="112" t="str">
        <f>IFERROR(日工会外需国・地域別受注実績2026!L6/'2025'!L6*100,"0.0 ")</f>
        <v xml:space="preserve">0.0 </v>
      </c>
      <c r="N6" s="95"/>
      <c r="O6" s="112" t="str">
        <f>IFERROR(日工会外需国・地域別受注実績2026!N6/'2025'!N6*100,"0.0 ")</f>
        <v xml:space="preserve">0.0 </v>
      </c>
      <c r="P6" s="95"/>
      <c r="Q6" s="112" t="str">
        <f>IFERROR(日工会外需国・地域別受注実績2026!P6/'2025'!P6*100,"0.0 ")</f>
        <v xml:space="preserve">0.0 </v>
      </c>
      <c r="R6" s="95"/>
      <c r="S6" s="112" t="str">
        <f>IFERROR(日工会外需国・地域別受注実績2026!R6/'2025'!R6*100,"0.0 ")</f>
        <v xml:space="preserve">0.0 </v>
      </c>
      <c r="T6" s="95"/>
      <c r="U6" s="112" t="str">
        <f>IFERROR(日工会外需国・地域別受注実績2026!T6/'2025'!T6*100,"0.0 ")</f>
        <v xml:space="preserve">0.0 </v>
      </c>
      <c r="V6" s="95"/>
      <c r="W6" s="137" t="str">
        <f>IFERROR(日工会外需国・地域別受注実績2026!V6/'2025'!V6*100,"0.0 ")</f>
        <v xml:space="preserve">0.0 </v>
      </c>
      <c r="X6" s="95"/>
      <c r="Y6" s="112" t="str">
        <f>IFERROR(日工会外需国・地域別受注実績2026!X6/'2025'!X6*100,"0.0 ")</f>
        <v xml:space="preserve">0.0 </v>
      </c>
      <c r="Z6" s="95"/>
      <c r="AA6" s="112" t="str">
        <f>IFERROR(日工会外需国・地域別受注実績2026!Z6/'2025'!Z6*100,"0.0 ")</f>
        <v xml:space="preserve">0.0 </v>
      </c>
      <c r="AB6" s="88">
        <f t="shared" si="0"/>
        <v>0</v>
      </c>
      <c r="AC6" s="259" t="str">
        <f>"- "</f>
        <v xml:space="preserve">- </v>
      </c>
    </row>
    <row r="7" spans="1:32" customFormat="1" ht="14.1" customHeight="1" x14ac:dyDescent="0.15">
      <c r="A7" s="263"/>
      <c r="B7" s="265" t="s">
        <v>21</v>
      </c>
      <c r="C7" s="265"/>
      <c r="D7" s="234">
        <f>SUM(D3:D6)</f>
        <v>49489</v>
      </c>
      <c r="E7" s="241">
        <f>日工会外需国・地域別受注実績2026!D7/'2025'!D7*100</f>
        <v>156.82912916719482</v>
      </c>
      <c r="F7" s="234">
        <f>SUM(F3:F6)</f>
        <v>42350</v>
      </c>
      <c r="G7" s="241">
        <f>日工会外需国・地域別受注実績2026!F7/'2025'!F7*100</f>
        <v>134.83825776872135</v>
      </c>
      <c r="H7" s="234">
        <f>SUM(H3:H6)</f>
        <v>0</v>
      </c>
      <c r="I7" s="241">
        <f>日工会外需国・地域別受注実績2026!H7/'2025'!H7*100</f>
        <v>0</v>
      </c>
      <c r="J7" s="234">
        <f>SUM(J3:J6)</f>
        <v>0</v>
      </c>
      <c r="K7" s="241">
        <f>日工会外需国・地域別受注実績2026!J7/'2025'!J7*100</f>
        <v>0</v>
      </c>
      <c r="L7" s="234">
        <f>SUM(L3:L6)</f>
        <v>0</v>
      </c>
      <c r="M7" s="241">
        <f>日工会外需国・地域別受注実績2026!L7/'2025'!L7*100</f>
        <v>0</v>
      </c>
      <c r="N7" s="234">
        <f>SUM(N3:N6)</f>
        <v>0</v>
      </c>
      <c r="O7" s="241">
        <f>日工会外需国・地域別受注実績2026!N7/'2025'!N7*100</f>
        <v>0</v>
      </c>
      <c r="P7" s="234">
        <f>SUM(P3:P6)</f>
        <v>0</v>
      </c>
      <c r="Q7" s="241">
        <f>日工会外需国・地域別受注実績2026!P7/'2025'!P7*100</f>
        <v>0</v>
      </c>
      <c r="R7" s="234">
        <f>SUM(R3:R6)</f>
        <v>0</v>
      </c>
      <c r="S7" s="241">
        <f>日工会外需国・地域別受注実績2026!R7/'2025'!R7*100</f>
        <v>0</v>
      </c>
      <c r="T7" s="234">
        <f>SUM(T3:T6)</f>
        <v>0</v>
      </c>
      <c r="U7" s="241">
        <f>日工会外需国・地域別受注実績2026!T7/'2025'!T7*100</f>
        <v>0</v>
      </c>
      <c r="V7" s="234">
        <f>SUM(V3:V6)</f>
        <v>0</v>
      </c>
      <c r="W7" s="210">
        <f>日工会外需国・地域別受注実績2026!V7/'2025'!V7*100</f>
        <v>0</v>
      </c>
      <c r="X7" s="234">
        <f>SUM(X3:X6)</f>
        <v>0</v>
      </c>
      <c r="Y7" s="241">
        <f>日工会外需国・地域別受注実績2026!X7/'2025'!X7*100</f>
        <v>0</v>
      </c>
      <c r="Z7" s="234">
        <f>SUM(Z3:Z6)</f>
        <v>0</v>
      </c>
      <c r="AA7" s="241">
        <f>日工会外需国・地域別受注実績2026!Z7/'2025'!Z7*100</f>
        <v>0</v>
      </c>
      <c r="AB7" s="234">
        <f t="shared" ref="AB7:AB44" si="1">SUM(D7,F7,H7,J7,L7,N7,P7,R7,T7,V7,X7,Z7)</f>
        <v>91839</v>
      </c>
      <c r="AC7" s="257">
        <v>145.9</v>
      </c>
    </row>
    <row r="8" spans="1:32" customFormat="1" ht="14.1" customHeight="1" x14ac:dyDescent="0.15">
      <c r="A8" s="266" t="s">
        <v>61</v>
      </c>
      <c r="B8" s="264" t="s">
        <v>22</v>
      </c>
      <c r="C8" s="265"/>
      <c r="D8" s="61">
        <v>1832</v>
      </c>
      <c r="E8" s="112">
        <f>日工会外需国・地域別受注実績2026!D8/'2025'!D8*100</f>
        <v>173.32071901608325</v>
      </c>
      <c r="F8" s="61">
        <v>1125</v>
      </c>
      <c r="G8" s="112">
        <f>日工会外需国・地域別受注実績2026!F8/'2025'!F8*100</f>
        <v>100</v>
      </c>
      <c r="H8" s="61"/>
      <c r="I8" s="112">
        <f>日工会外需国・地域別受注実績2026!H8/'2025'!H8*100</f>
        <v>0</v>
      </c>
      <c r="J8" s="61"/>
      <c r="K8" s="112">
        <f>日工会外需国・地域別受注実績2026!J8/'2025'!J8*100</f>
        <v>0</v>
      </c>
      <c r="L8" s="61"/>
      <c r="M8" s="112">
        <f>日工会外需国・地域別受注実績2026!L8/'2025'!L8*100</f>
        <v>0</v>
      </c>
      <c r="N8" s="61"/>
      <c r="O8" s="112">
        <f>日工会外需国・地域別受注実績2026!N8/'2025'!N8*100</f>
        <v>0</v>
      </c>
      <c r="P8" s="61"/>
      <c r="Q8" s="112">
        <f>日工会外需国・地域別受注実績2026!P8/'2025'!P8*100</f>
        <v>0</v>
      </c>
      <c r="R8" s="61"/>
      <c r="S8" s="112">
        <f>日工会外需国・地域別受注実績2026!R8/'2025'!R8*100</f>
        <v>0</v>
      </c>
      <c r="T8" s="61"/>
      <c r="U8" s="112">
        <f>日工会外需国・地域別受注実績2026!T8/'2025'!T8*100</f>
        <v>0</v>
      </c>
      <c r="V8" s="61"/>
      <c r="W8" s="113">
        <f>日工会外需国・地域別受注実績2026!V8/'2025'!V8*100</f>
        <v>0</v>
      </c>
      <c r="X8" s="61"/>
      <c r="Y8" s="112">
        <f>日工会外需国・地域別受注実績2026!X8/'2025'!X8*100</f>
        <v>0</v>
      </c>
      <c r="Z8" s="61"/>
      <c r="AA8" s="112">
        <f>日工会外需国・地域別受注実績2026!Z8/'2025'!Z8*100</f>
        <v>0</v>
      </c>
      <c r="AB8" s="247">
        <f t="shared" si="1"/>
        <v>2957</v>
      </c>
      <c r="AC8" s="253">
        <v>135.5</v>
      </c>
    </row>
    <row r="9" spans="1:32" customFormat="1" ht="14.1" customHeight="1" x14ac:dyDescent="0.15">
      <c r="A9" s="267"/>
      <c r="B9" s="269" t="s">
        <v>23</v>
      </c>
      <c r="C9" s="270"/>
      <c r="D9" s="89">
        <v>874</v>
      </c>
      <c r="E9" s="112">
        <f>日工会外需国・地域別受注実績2026!D9/'2025'!D9*100</f>
        <v>261.67664670658684</v>
      </c>
      <c r="F9" s="89">
        <v>512</v>
      </c>
      <c r="G9" s="112">
        <f>日工会外需国・地域別受注実績2026!F9/'2025'!F9*100</f>
        <v>80.757097791798103</v>
      </c>
      <c r="H9" s="89"/>
      <c r="I9" s="112">
        <f>日工会外需国・地域別受注実績2026!H9/'2025'!H9*100</f>
        <v>0</v>
      </c>
      <c r="J9" s="89"/>
      <c r="K9" s="112">
        <f>日工会外需国・地域別受注実績2026!J9/'2025'!J9*100</f>
        <v>0</v>
      </c>
      <c r="L9" s="89"/>
      <c r="M9" s="112">
        <f>日工会外需国・地域別受注実績2026!L9/'2025'!L9*100</f>
        <v>0</v>
      </c>
      <c r="N9" s="89"/>
      <c r="O9" s="112">
        <f>日工会外需国・地域別受注実績2026!N9/'2025'!N9*100</f>
        <v>0</v>
      </c>
      <c r="P9" s="89"/>
      <c r="Q9" s="112">
        <f>日工会外需国・地域別受注実績2026!P9/'2025'!P9*100</f>
        <v>0</v>
      </c>
      <c r="R9" s="89"/>
      <c r="S9" s="112">
        <f>日工会外需国・地域別受注実績2026!R9/'2025'!R9*100</f>
        <v>0</v>
      </c>
      <c r="T9" s="89"/>
      <c r="U9" s="112">
        <f>日工会外需国・地域別受注実績2026!T9/'2025'!T9*100</f>
        <v>0</v>
      </c>
      <c r="V9" s="89"/>
      <c r="W9" s="112">
        <f>日工会外需国・地域別受注実績2026!V9/'2025'!V9*100</f>
        <v>0</v>
      </c>
      <c r="X9" s="89"/>
      <c r="Y9" s="112">
        <f>日工会外需国・地域別受注実績2026!X9/'2025'!X9*100</f>
        <v>0</v>
      </c>
      <c r="Z9" s="89"/>
      <c r="AA9" s="112">
        <f>日工会外需国・地域別受注実績2026!Z9/'2025'!Z9*100</f>
        <v>0</v>
      </c>
      <c r="AB9" s="142">
        <f t="shared" si="1"/>
        <v>1386</v>
      </c>
      <c r="AC9" s="254">
        <v>143.19999999999999</v>
      </c>
    </row>
    <row r="10" spans="1:32" customFormat="1" ht="14.1" customHeight="1" x14ac:dyDescent="0.15">
      <c r="A10" s="267"/>
      <c r="B10" s="269" t="s">
        <v>24</v>
      </c>
      <c r="C10" s="270"/>
      <c r="D10" s="89">
        <v>726</v>
      </c>
      <c r="E10" s="112">
        <f>日工会外需国・地域別受注実績2026!D10/'2025'!D10*100</f>
        <v>133.94833948339485</v>
      </c>
      <c r="F10" s="89">
        <v>1126</v>
      </c>
      <c r="G10" s="112">
        <f>日工会外需国・地域別受注実績2026!F10/'2025'!F10*100</f>
        <v>214.47619047619048</v>
      </c>
      <c r="H10" s="89"/>
      <c r="I10" s="112">
        <f>日工会外需国・地域別受注実績2026!H10/'2025'!H10*100</f>
        <v>0</v>
      </c>
      <c r="J10" s="89"/>
      <c r="K10" s="112">
        <f>日工会外需国・地域別受注実績2026!J10/'2025'!J10*100</f>
        <v>0</v>
      </c>
      <c r="L10" s="89"/>
      <c r="M10" s="112">
        <f>日工会外需国・地域別受注実績2026!L10/'2025'!L10*100</f>
        <v>0</v>
      </c>
      <c r="N10" s="89"/>
      <c r="O10" s="112">
        <f>日工会外需国・地域別受注実績2026!N10/'2025'!N10*100</f>
        <v>0</v>
      </c>
      <c r="P10" s="89"/>
      <c r="Q10" s="112">
        <f>日工会外需国・地域別受注実績2026!P10/'2025'!P10*100</f>
        <v>0</v>
      </c>
      <c r="R10" s="89"/>
      <c r="S10" s="112">
        <f>日工会外需国・地域別受注実績2026!R10/'2025'!R10*100</f>
        <v>0</v>
      </c>
      <c r="T10" s="89"/>
      <c r="U10" s="112">
        <f>日工会外需国・地域別受注実績2026!T10/'2025'!T10*100</f>
        <v>0</v>
      </c>
      <c r="V10" s="89"/>
      <c r="W10" s="112">
        <f>日工会外需国・地域別受注実績2026!V10/'2025'!V10*100</f>
        <v>0</v>
      </c>
      <c r="X10" s="89"/>
      <c r="Y10" s="112">
        <f>日工会外需国・地域別受注実績2026!X10/'2025'!X10*100</f>
        <v>0</v>
      </c>
      <c r="Z10" s="89"/>
      <c r="AA10" s="112">
        <f>日工会外需国・地域別受注実績2026!Z10/'2025'!Z10*100</f>
        <v>0</v>
      </c>
      <c r="AB10" s="142">
        <f t="shared" si="1"/>
        <v>1852</v>
      </c>
      <c r="AC10" s="254">
        <v>173.6</v>
      </c>
    </row>
    <row r="11" spans="1:32" customFormat="1" ht="14.1" customHeight="1" x14ac:dyDescent="0.15">
      <c r="A11" s="267"/>
      <c r="B11" s="269" t="s">
        <v>43</v>
      </c>
      <c r="C11" s="270"/>
      <c r="D11" s="89">
        <v>245</v>
      </c>
      <c r="E11" s="112">
        <f>日工会外需国・地域別受注実績2026!D11/'2025'!D11*100</f>
        <v>66.21621621621621</v>
      </c>
      <c r="F11" s="89">
        <v>484</v>
      </c>
      <c r="G11" s="112">
        <f>日工会外需国・地域別受注実績2026!F11/'2025'!F11*100</f>
        <v>353.28467153284674</v>
      </c>
      <c r="H11" s="89"/>
      <c r="I11" s="112">
        <f>日工会外需国・地域別受注実績2026!H11/'2025'!H11*100</f>
        <v>0</v>
      </c>
      <c r="J11" s="89"/>
      <c r="K11" s="112">
        <f>日工会外需国・地域別受注実績2026!J11/'2025'!J11*100</f>
        <v>0</v>
      </c>
      <c r="L11" s="89"/>
      <c r="M11" s="112">
        <f>日工会外需国・地域別受注実績2026!L11/'2025'!L11*100</f>
        <v>0</v>
      </c>
      <c r="N11" s="89"/>
      <c r="O11" s="112">
        <f>日工会外需国・地域別受注実績2026!N11/'2025'!N11*100</f>
        <v>0</v>
      </c>
      <c r="P11" s="89"/>
      <c r="Q11" s="112">
        <f>日工会外需国・地域別受注実績2026!P11/'2025'!P11*100</f>
        <v>0</v>
      </c>
      <c r="R11" s="89"/>
      <c r="S11" s="112">
        <f>日工会外需国・地域別受注実績2026!R11/'2025'!R11*100</f>
        <v>0</v>
      </c>
      <c r="T11" s="89"/>
      <c r="U11" s="112">
        <f>日工会外需国・地域別受注実績2026!T11/'2025'!T11*100</f>
        <v>0</v>
      </c>
      <c r="V11" s="89"/>
      <c r="W11" s="112">
        <f>日工会外需国・地域別受注実績2026!V11/'2025'!V11*100</f>
        <v>0</v>
      </c>
      <c r="X11" s="89"/>
      <c r="Y11" s="112">
        <f>日工会外需国・地域別受注実績2026!X11/'2025'!X11*100</f>
        <v>0</v>
      </c>
      <c r="Z11" s="89"/>
      <c r="AA11" s="112">
        <f>日工会外需国・地域別受注実績2026!Z11/'2025'!Z11*100</f>
        <v>0</v>
      </c>
      <c r="AB11" s="142">
        <f t="shared" si="1"/>
        <v>729</v>
      </c>
      <c r="AC11" s="254">
        <v>143.80000000000001</v>
      </c>
    </row>
    <row r="12" spans="1:32" customFormat="1" ht="14.1" customHeight="1" x14ac:dyDescent="0.15">
      <c r="A12" s="267"/>
      <c r="B12" s="269" t="s">
        <v>44</v>
      </c>
      <c r="C12" s="270"/>
      <c r="D12" s="89">
        <v>414</v>
      </c>
      <c r="E12" s="112">
        <f>日工会外需国・地域別受注実績2026!D12/'2025'!D12*100</f>
        <v>65.506329113924053</v>
      </c>
      <c r="F12" s="89">
        <v>609</v>
      </c>
      <c r="G12" s="112">
        <f>日工会外需国・地域別受注実績2026!F12/'2025'!F12*100</f>
        <v>87.5</v>
      </c>
      <c r="H12" s="89"/>
      <c r="I12" s="112">
        <f>日工会外需国・地域別受注実績2026!H12/'2025'!H12*100</f>
        <v>0</v>
      </c>
      <c r="J12" s="89"/>
      <c r="K12" s="112">
        <f>日工会外需国・地域別受注実績2026!J12/'2025'!J12*100</f>
        <v>0</v>
      </c>
      <c r="L12" s="89"/>
      <c r="M12" s="112">
        <f>日工会外需国・地域別受注実績2026!L12/'2025'!L12*100</f>
        <v>0</v>
      </c>
      <c r="N12" s="89"/>
      <c r="O12" s="112">
        <f>日工会外需国・地域別受注実績2026!N12/'2025'!N12*100</f>
        <v>0</v>
      </c>
      <c r="P12" s="89"/>
      <c r="Q12" s="112">
        <f>日工会外需国・地域別受注実績2026!P12/'2025'!P12*100</f>
        <v>0</v>
      </c>
      <c r="R12" s="89"/>
      <c r="S12" s="112">
        <f>日工会外需国・地域別受注実績2026!R12/'2025'!R12*100</f>
        <v>0</v>
      </c>
      <c r="T12" s="89"/>
      <c r="U12" s="112">
        <f>日工会外需国・地域別受注実績2026!T12/'2025'!T12*100</f>
        <v>0</v>
      </c>
      <c r="V12" s="89"/>
      <c r="W12" s="112">
        <f>日工会外需国・地域別受注実績2026!V12/'2025'!V12*100</f>
        <v>0</v>
      </c>
      <c r="X12" s="89"/>
      <c r="Y12" s="112">
        <f>日工会外需国・地域別受注実績2026!X12/'2025'!X12*100</f>
        <v>0</v>
      </c>
      <c r="Z12" s="89"/>
      <c r="AA12" s="112">
        <f>日工会外需国・地域別受注実績2026!Z12/'2025'!Z12*100</f>
        <v>0</v>
      </c>
      <c r="AB12" s="142">
        <f t="shared" si="1"/>
        <v>1023</v>
      </c>
      <c r="AC12" s="254">
        <v>77</v>
      </c>
    </row>
    <row r="13" spans="1:32" customFormat="1" ht="14.1" customHeight="1" x14ac:dyDescent="0.15">
      <c r="A13" s="267"/>
      <c r="B13" s="269" t="s">
        <v>45</v>
      </c>
      <c r="C13" s="270"/>
      <c r="D13" s="89">
        <v>1312</v>
      </c>
      <c r="E13" s="112">
        <f>日工会外需国・地域別受注実績2026!D13/'2025'!D13*100</f>
        <v>75.272518646012614</v>
      </c>
      <c r="F13" s="89">
        <v>803</v>
      </c>
      <c r="G13" s="112">
        <f>日工会外需国・地域別受注実績2026!F13/'2025'!F13*100</f>
        <v>67.64953664700927</v>
      </c>
      <c r="H13" s="89"/>
      <c r="I13" s="112">
        <f>日工会外需国・地域別受注実績2026!H13/'2025'!H13*100</f>
        <v>0</v>
      </c>
      <c r="J13" s="89"/>
      <c r="K13" s="112">
        <f>日工会外需国・地域別受注実績2026!J13/'2025'!J13*100</f>
        <v>0</v>
      </c>
      <c r="L13" s="89"/>
      <c r="M13" s="112">
        <f>日工会外需国・地域別受注実績2026!L13/'2025'!L13*100</f>
        <v>0</v>
      </c>
      <c r="N13" s="89"/>
      <c r="O13" s="112">
        <f>日工会外需国・地域別受注実績2026!N13/'2025'!N13*100</f>
        <v>0</v>
      </c>
      <c r="P13" s="89"/>
      <c r="Q13" s="112">
        <f>日工会外需国・地域別受注実績2026!P13/'2025'!P13*100</f>
        <v>0</v>
      </c>
      <c r="R13" s="89"/>
      <c r="S13" s="112">
        <f>日工会外需国・地域別受注実績2026!R13/'2025'!R13*100</f>
        <v>0</v>
      </c>
      <c r="T13" s="89"/>
      <c r="U13" s="112">
        <f>日工会外需国・地域別受注実績2026!T13/'2025'!T13*100</f>
        <v>0</v>
      </c>
      <c r="V13" s="89"/>
      <c r="W13" s="112">
        <f>日工会外需国・地域別受注実績2026!V13/'2025'!V13*100</f>
        <v>0</v>
      </c>
      <c r="X13" s="89"/>
      <c r="Y13" s="112">
        <f>日工会外需国・地域別受注実績2026!X13/'2025'!X13*100</f>
        <v>0</v>
      </c>
      <c r="Z13" s="89"/>
      <c r="AA13" s="112">
        <f>日工会外需国・地域別受注実績2026!Z13/'2025'!Z13*100</f>
        <v>0</v>
      </c>
      <c r="AB13" s="142">
        <f t="shared" si="1"/>
        <v>2115</v>
      </c>
      <c r="AC13" s="254">
        <v>72.2</v>
      </c>
    </row>
    <row r="14" spans="1:32" customFormat="1" ht="14.1" customHeight="1" x14ac:dyDescent="0.15">
      <c r="A14" s="267"/>
      <c r="B14" s="264" t="s">
        <v>25</v>
      </c>
      <c r="C14" s="271"/>
      <c r="D14" s="89">
        <v>5839</v>
      </c>
      <c r="E14" s="112">
        <f>日工会外需国・地域別受注実績2026!D14/'2025'!D14*100</f>
        <v>69.619649457493736</v>
      </c>
      <c r="F14" s="89">
        <v>7877</v>
      </c>
      <c r="G14" s="112">
        <f>日工会外需国・地域別受注実績2026!F14/'2025'!F14*100</f>
        <v>146.19524870081665</v>
      </c>
      <c r="H14" s="89"/>
      <c r="I14" s="112">
        <f>日工会外需国・地域別受注実績2026!H14/'2025'!H14*100</f>
        <v>0</v>
      </c>
      <c r="J14" s="89"/>
      <c r="K14" s="112">
        <f>日工会外需国・地域別受注実績2026!J14/'2025'!J14*100</f>
        <v>0</v>
      </c>
      <c r="L14" s="89"/>
      <c r="M14" s="112">
        <f>日工会外需国・地域別受注実績2026!L14/'2025'!L14*100</f>
        <v>0</v>
      </c>
      <c r="N14" s="89"/>
      <c r="O14" s="112">
        <f>日工会外需国・地域別受注実績2026!N14/'2025'!N14*100</f>
        <v>0</v>
      </c>
      <c r="P14" s="89"/>
      <c r="Q14" s="112">
        <f>日工会外需国・地域別受注実績2026!P14/'2025'!P14*100</f>
        <v>0</v>
      </c>
      <c r="R14" s="89"/>
      <c r="S14" s="112">
        <f>日工会外需国・地域別受注実績2026!R14/'2025'!R14*100</f>
        <v>0</v>
      </c>
      <c r="T14" s="89"/>
      <c r="U14" s="112">
        <f>日工会外需国・地域別受注実績2026!T14/'2025'!T14*100</f>
        <v>0</v>
      </c>
      <c r="V14" s="89"/>
      <c r="W14" s="112">
        <f>日工会外需国・地域別受注実績2026!V14/'2025'!V14*100</f>
        <v>0</v>
      </c>
      <c r="X14" s="89"/>
      <c r="Y14" s="112">
        <f>日工会外需国・地域別受注実績2026!X14/'2025'!X14*100</f>
        <v>0</v>
      </c>
      <c r="Z14" s="89"/>
      <c r="AA14" s="112">
        <f>日工会外需国・地域別受注実績2026!Z14/'2025'!Z14*100</f>
        <v>0</v>
      </c>
      <c r="AB14" s="142">
        <f t="shared" si="1"/>
        <v>13716</v>
      </c>
      <c r="AC14" s="254">
        <v>99.6</v>
      </c>
    </row>
    <row r="15" spans="1:32" customFormat="1" ht="14.1" customHeight="1" x14ac:dyDescent="0.15">
      <c r="A15" s="267"/>
      <c r="B15" s="264" t="s">
        <v>20</v>
      </c>
      <c r="C15" s="271"/>
      <c r="D15" s="95">
        <v>1123</v>
      </c>
      <c r="E15" s="122">
        <f>日工会外需国・地域別受注実績2026!D15/'2025'!D15*100</f>
        <v>630.89887640449444</v>
      </c>
      <c r="F15" s="95">
        <v>314</v>
      </c>
      <c r="G15" s="122">
        <f>日工会外需国・地域別受注実績2026!F15/'2025'!F15*100</f>
        <v>3925</v>
      </c>
      <c r="H15" s="95"/>
      <c r="I15" s="122">
        <f>日工会外需国・地域別受注実績2026!H15/'2025'!H15*100</f>
        <v>0</v>
      </c>
      <c r="J15" s="95"/>
      <c r="K15" s="122">
        <f>日工会外需国・地域別受注実績2026!J15/'2025'!J15*100</f>
        <v>0</v>
      </c>
      <c r="L15" s="95"/>
      <c r="M15" s="122">
        <f>日工会外需国・地域別受注実績2026!L15/'2025'!L15*100</f>
        <v>0</v>
      </c>
      <c r="N15" s="95"/>
      <c r="O15" s="122">
        <f>日工会外需国・地域別受注実績2026!N15/'2025'!N15*100</f>
        <v>0</v>
      </c>
      <c r="P15" s="95"/>
      <c r="Q15" s="122">
        <f>日工会外需国・地域別受注実績2026!P15/'2025'!P15*100</f>
        <v>0</v>
      </c>
      <c r="R15" s="95"/>
      <c r="S15" s="122">
        <f>日工会外需国・地域別受注実績2026!R15/'2025'!R15*100</f>
        <v>0</v>
      </c>
      <c r="T15" s="95"/>
      <c r="U15" s="112">
        <f>日工会外需国・地域別受注実績2026!T15/'2025'!T15*100</f>
        <v>0</v>
      </c>
      <c r="V15" s="95"/>
      <c r="W15" s="137">
        <f>日工会外需国・地域別受注実績2026!V15/'2025'!V15*100</f>
        <v>0</v>
      </c>
      <c r="X15" s="95"/>
      <c r="Y15" s="112">
        <f>日工会外需国・地域別受注実績2026!X15/'2025'!X15*100</f>
        <v>0</v>
      </c>
      <c r="Z15" s="95"/>
      <c r="AA15" s="122">
        <f>日工会外需国・地域別受注実績2026!Z15/'2025'!Z15*100</f>
        <v>0</v>
      </c>
      <c r="AB15" s="252">
        <f t="shared" si="1"/>
        <v>1437</v>
      </c>
      <c r="AC15" s="255">
        <v>772.6</v>
      </c>
    </row>
    <row r="16" spans="1:32" customFormat="1" ht="14.1" customHeight="1" x14ac:dyDescent="0.15">
      <c r="A16" s="268"/>
      <c r="B16" s="265" t="s">
        <v>21</v>
      </c>
      <c r="C16" s="271"/>
      <c r="D16" s="96">
        <f>SUM(D8:D15)</f>
        <v>12365</v>
      </c>
      <c r="E16" s="124">
        <f>日工会外需国・地域別受注実績2026!D16/'2025'!D16*100</f>
        <v>93.37008230763422</v>
      </c>
      <c r="F16" s="96">
        <f>SUM(F8:F15)</f>
        <v>12850</v>
      </c>
      <c r="G16" s="124">
        <f>日工会外需国・地域別受注実績2026!F16/'2025'!F16*100</f>
        <v>132.4742268041237</v>
      </c>
      <c r="H16" s="96">
        <f>SUM(H8:H15)</f>
        <v>0</v>
      </c>
      <c r="I16" s="124">
        <f>日工会外需国・地域別受注実績2026!H16/'2025'!H16*100</f>
        <v>0</v>
      </c>
      <c r="J16" s="96">
        <f>SUM(J8:J15)</f>
        <v>0</v>
      </c>
      <c r="K16" s="124">
        <f>日工会外需国・地域別受注実績2026!J16/'2025'!J16*100</f>
        <v>0</v>
      </c>
      <c r="L16" s="96">
        <f>SUM(L8:L15)</f>
        <v>0</v>
      </c>
      <c r="M16" s="124">
        <f>日工会外需国・地域別受注実績2026!L16/'2025'!L16*100</f>
        <v>0</v>
      </c>
      <c r="N16" s="96">
        <f>SUM(N8:N15)</f>
        <v>0</v>
      </c>
      <c r="O16" s="124">
        <f>日工会外需国・地域別受注実績2026!N16/'2025'!N16*100</f>
        <v>0</v>
      </c>
      <c r="P16" s="96">
        <f>SUM(P8:P15)</f>
        <v>0</v>
      </c>
      <c r="Q16" s="124">
        <f>日工会外需国・地域別受注実績2026!P16/'2025'!P16*100</f>
        <v>0</v>
      </c>
      <c r="R16" s="96">
        <f>SUM(R8:R15)</f>
        <v>0</v>
      </c>
      <c r="S16" s="124">
        <f>日工会外需国・地域別受注実績2026!R16/'2025'!R16*100</f>
        <v>0</v>
      </c>
      <c r="T16" s="96">
        <f>SUM(T8:T15)</f>
        <v>0</v>
      </c>
      <c r="U16" s="124">
        <f>日工会外需国・地域別受注実績2026!T16/'2025'!T16*100</f>
        <v>0</v>
      </c>
      <c r="V16" s="96">
        <f>SUM(V8:V15)</f>
        <v>0</v>
      </c>
      <c r="W16" s="123">
        <f>日工会外需国・地域別受注実績2026!V16/'2025'!V16*100</f>
        <v>0</v>
      </c>
      <c r="X16" s="96">
        <f>SUM(X8:X15)</f>
        <v>0</v>
      </c>
      <c r="Y16" s="124">
        <f>日工会外需国・地域別受注実績2026!X16/'2025'!X16*100</f>
        <v>0</v>
      </c>
      <c r="Z16" s="96">
        <f>SUM(Z8:Z15)</f>
        <v>0</v>
      </c>
      <c r="AA16" s="124">
        <f>日工会外需国・地域別受注実績2026!Z16/'2025'!Z16*100</f>
        <v>0</v>
      </c>
      <c r="AB16" s="238">
        <f t="shared" si="1"/>
        <v>25215</v>
      </c>
      <c r="AC16" s="256">
        <v>109.9</v>
      </c>
    </row>
    <row r="17" spans="1:30" customFormat="1" ht="14.1" customHeight="1" x14ac:dyDescent="0.15">
      <c r="A17" s="264" t="s">
        <v>26</v>
      </c>
      <c r="B17" s="265"/>
      <c r="C17" s="271"/>
      <c r="D17" s="234">
        <f>SUM(D16,D7)</f>
        <v>61854</v>
      </c>
      <c r="E17" s="241">
        <f>日工会外需国・地域別受注実績2026!D17/'2025'!D17*100</f>
        <v>138.07004620638855</v>
      </c>
      <c r="F17" s="234">
        <f>SUM(F16,F7)</f>
        <v>55200</v>
      </c>
      <c r="G17" s="241">
        <f>日工会外需国・地域別受注実績2026!F17/'2025'!F17*100</f>
        <v>134.28043203269436</v>
      </c>
      <c r="H17" s="234">
        <f>SUM(H16,H7)</f>
        <v>0</v>
      </c>
      <c r="I17" s="241">
        <f>日工会外需国・地域別受注実績2026!H17/'2025'!H17*100</f>
        <v>0</v>
      </c>
      <c r="J17" s="234">
        <f>SUM(J16,J7)</f>
        <v>0</v>
      </c>
      <c r="K17" s="241">
        <f>日工会外需国・地域別受注実績2026!J17/'2025'!J17*100</f>
        <v>0</v>
      </c>
      <c r="L17" s="234">
        <f>SUM(L16,L7)</f>
        <v>0</v>
      </c>
      <c r="M17" s="241">
        <f>日工会外需国・地域別受注実績2026!L17/'2025'!L17*100</f>
        <v>0</v>
      </c>
      <c r="N17" s="234">
        <f>SUM(N16,N7)</f>
        <v>0</v>
      </c>
      <c r="O17" s="241">
        <f>日工会外需国・地域別受注実績2026!N17/'2025'!N17*100</f>
        <v>0</v>
      </c>
      <c r="P17" s="234">
        <f>SUM(P16,P7)</f>
        <v>0</v>
      </c>
      <c r="Q17" s="241">
        <f>日工会外需国・地域別受注実績2026!P17/'2025'!P17*100</f>
        <v>0</v>
      </c>
      <c r="R17" s="234">
        <f>SUM(R16,R7)</f>
        <v>0</v>
      </c>
      <c r="S17" s="241">
        <f>日工会外需国・地域別受注実績2026!R17/'2025'!R17*100</f>
        <v>0</v>
      </c>
      <c r="T17" s="234">
        <f>SUM(T16,T7)</f>
        <v>0</v>
      </c>
      <c r="U17" s="241">
        <f>日工会外需国・地域別受注実績2026!T17/'2025'!T17*100</f>
        <v>0</v>
      </c>
      <c r="V17" s="234">
        <f>SUM(V16,V7)</f>
        <v>0</v>
      </c>
      <c r="W17" s="210">
        <f>日工会外需国・地域別受注実績2026!V17/'2025'!V17*100</f>
        <v>0</v>
      </c>
      <c r="X17" s="234">
        <f>SUM(X16,X7)</f>
        <v>0</v>
      </c>
      <c r="Y17" s="241">
        <f>日工会外需国・地域別受注実績2026!X17/'2025'!X17*100</f>
        <v>0</v>
      </c>
      <c r="Z17" s="234">
        <f>SUM(Z16,Z7)</f>
        <v>0</v>
      </c>
      <c r="AA17" s="241">
        <f>日工会外需国・地域別受注実績2026!Z17/'2025'!Z17*100</f>
        <v>0</v>
      </c>
      <c r="AB17" s="234">
        <f>SUM(D17,F17,H17,J17,L17,N17,P17,R17,T17,V17,X17,Z17)</f>
        <v>117054</v>
      </c>
      <c r="AC17" s="257">
        <v>136.30000000000001</v>
      </c>
    </row>
    <row r="18" spans="1:30" customFormat="1" ht="14.1" customHeight="1" x14ac:dyDescent="0.15">
      <c r="A18" s="272" t="s">
        <v>27</v>
      </c>
      <c r="B18" s="261" t="s">
        <v>74</v>
      </c>
      <c r="C18" s="127" t="s">
        <v>46</v>
      </c>
      <c r="D18" s="89">
        <v>3808</v>
      </c>
      <c r="E18" s="112">
        <f>日工会外需国・地域別受注実績2026!D18/'2025'!D18*100</f>
        <v>125.18080210387903</v>
      </c>
      <c r="F18" s="89">
        <v>3948</v>
      </c>
      <c r="G18" s="112">
        <f>日工会外需国・地域別受注実績2026!F18/'2025'!F18*100</f>
        <v>104.19635787806808</v>
      </c>
      <c r="H18" s="89"/>
      <c r="I18" s="112">
        <f>日工会外需国・地域別受注実績2026!H18/'2025'!H18*100</f>
        <v>0</v>
      </c>
      <c r="J18" s="89"/>
      <c r="K18" s="112">
        <f>日工会外需国・地域別受注実績2026!J18/'2025'!J18*100</f>
        <v>0</v>
      </c>
      <c r="L18" s="89"/>
      <c r="M18" s="112">
        <f>日工会外需国・地域別受注実績2026!L18/'2025'!L18*100</f>
        <v>0</v>
      </c>
      <c r="N18" s="89"/>
      <c r="O18" s="112">
        <f>日工会外需国・地域別受注実績2026!N18/'2025'!N18*100</f>
        <v>0</v>
      </c>
      <c r="P18" s="89"/>
      <c r="Q18" s="112">
        <f>日工会外需国・地域別受注実績2026!P18/'2025'!P18*100</f>
        <v>0</v>
      </c>
      <c r="R18" s="89"/>
      <c r="S18" s="112">
        <f>日工会外需国・地域別受注実績2026!R18/'2025'!R18*100</f>
        <v>0</v>
      </c>
      <c r="T18" s="89"/>
      <c r="U18" s="112">
        <f>日工会外需国・地域別受注実績2026!T18/'2025'!T18*100</f>
        <v>0</v>
      </c>
      <c r="V18" s="89"/>
      <c r="W18" s="113">
        <f>日工会外需国・地域別受注実績2026!V18/'2025'!V18*100</f>
        <v>0</v>
      </c>
      <c r="X18" s="89"/>
      <c r="Y18" s="113">
        <f>日工会外需国・地域別受注実績2026!X18/'2025'!X18*100</f>
        <v>0</v>
      </c>
      <c r="Z18" s="89"/>
      <c r="AA18" s="112">
        <f>日工会外需国・地域別受注実績2026!Z18/'2025'!Z18*100</f>
        <v>0</v>
      </c>
      <c r="AB18" s="247">
        <f t="shared" si="1"/>
        <v>7756</v>
      </c>
      <c r="AC18" s="253">
        <v>113.5</v>
      </c>
    </row>
    <row r="19" spans="1:30" customFormat="1" ht="14.1" customHeight="1" x14ac:dyDescent="0.15">
      <c r="A19" s="272"/>
      <c r="B19" s="262"/>
      <c r="C19" s="86" t="s">
        <v>48</v>
      </c>
      <c r="D19" s="89">
        <v>2173</v>
      </c>
      <c r="E19" s="112">
        <f>日工会外需国・地域別受注実績2026!D19/'2025'!D19*100</f>
        <v>144.09814323607426</v>
      </c>
      <c r="F19" s="89">
        <v>2171</v>
      </c>
      <c r="G19" s="112">
        <f>日工会外需国・地域別受注実績2026!F19/'2025'!F19*100</f>
        <v>132.05596107055962</v>
      </c>
      <c r="H19" s="89"/>
      <c r="I19" s="112">
        <f>日工会外需国・地域別受注実績2026!H19/'2025'!H19*100</f>
        <v>0</v>
      </c>
      <c r="J19" s="89"/>
      <c r="K19" s="112">
        <f>日工会外需国・地域別受注実績2026!J19/'2025'!J19*100</f>
        <v>0</v>
      </c>
      <c r="L19" s="89"/>
      <c r="M19" s="112">
        <f>日工会外需国・地域別受注実績2026!L19/'2025'!L19*100</f>
        <v>0</v>
      </c>
      <c r="N19" s="89"/>
      <c r="O19" s="112">
        <f>日工会外需国・地域別受注実績2026!N19/'2025'!N19*100</f>
        <v>0</v>
      </c>
      <c r="P19" s="89"/>
      <c r="Q19" s="112">
        <f>日工会外需国・地域別受注実績2026!P19/'2025'!P19*100</f>
        <v>0</v>
      </c>
      <c r="R19" s="89"/>
      <c r="S19" s="112">
        <f>日工会外需国・地域別受注実績2026!R19/'2025'!R19*100</f>
        <v>0</v>
      </c>
      <c r="T19" s="89"/>
      <c r="U19" s="112">
        <f>日工会外需国・地域別受注実績2026!T19/'2025'!T19*100</f>
        <v>0</v>
      </c>
      <c r="V19" s="89"/>
      <c r="W19" s="112">
        <f>日工会外需国・地域別受注実績2026!V19/'2025'!V19*100</f>
        <v>0</v>
      </c>
      <c r="X19" s="89"/>
      <c r="Y19" s="116">
        <f>日工会外需国・地域別受注実績2026!X19/'2025'!X19*100</f>
        <v>0</v>
      </c>
      <c r="Z19" s="89"/>
      <c r="AA19" s="112">
        <f>日工会外需国・地域別受注実績2026!Z19/'2025'!Z19*100</f>
        <v>0</v>
      </c>
      <c r="AB19" s="142">
        <f t="shared" si="1"/>
        <v>4344</v>
      </c>
      <c r="AC19" s="254">
        <v>137.80000000000001</v>
      </c>
    </row>
    <row r="20" spans="1:30" customFormat="1" ht="14.1" customHeight="1" x14ac:dyDescent="0.15">
      <c r="A20" s="272"/>
      <c r="B20" s="262"/>
      <c r="C20" s="86" t="s">
        <v>49</v>
      </c>
      <c r="D20" s="89">
        <v>1519</v>
      </c>
      <c r="E20" s="112">
        <f>日工会外需国・地域別受注実績2026!D20/'2025'!D20*100</f>
        <v>78.991159646385853</v>
      </c>
      <c r="F20" s="89">
        <v>1095</v>
      </c>
      <c r="G20" s="112">
        <f>日工会外需国・地域別受注実績2026!F20/'2025'!F20*100</f>
        <v>67.013463892288854</v>
      </c>
      <c r="H20" s="89"/>
      <c r="I20" s="112">
        <f>日工会外需国・地域別受注実績2026!H20/'2025'!H20*100</f>
        <v>0</v>
      </c>
      <c r="J20" s="89"/>
      <c r="K20" s="112">
        <f>日工会外需国・地域別受注実績2026!J20/'2025'!J20*100</f>
        <v>0</v>
      </c>
      <c r="L20" s="89"/>
      <c r="M20" s="112">
        <f>日工会外需国・地域別受注実績2026!L20/'2025'!L20*100</f>
        <v>0</v>
      </c>
      <c r="N20" s="89"/>
      <c r="O20" s="112">
        <f>日工会外需国・地域別受注実績2026!N20/'2025'!N20*100</f>
        <v>0</v>
      </c>
      <c r="P20" s="89"/>
      <c r="Q20" s="112">
        <f>日工会外需国・地域別受注実績2026!P20/'2025'!P20*100</f>
        <v>0</v>
      </c>
      <c r="R20" s="89"/>
      <c r="S20" s="112">
        <f>日工会外需国・地域別受注実績2026!R20/'2025'!R20*100</f>
        <v>0</v>
      </c>
      <c r="T20" s="89"/>
      <c r="U20" s="112">
        <f>日工会外需国・地域別受注実績2026!T20/'2025'!T20*100</f>
        <v>0</v>
      </c>
      <c r="V20" s="89"/>
      <c r="W20" s="112">
        <f>日工会外需国・地域別受注実績2026!V20/'2025'!V20*100</f>
        <v>0</v>
      </c>
      <c r="X20" s="89"/>
      <c r="Y20" s="116">
        <f>日工会外需国・地域別受注実績2026!X20/'2025'!X20*100</f>
        <v>0</v>
      </c>
      <c r="Z20" s="89"/>
      <c r="AA20" s="112">
        <f>日工会外需国・地域別受注実績2026!Z20/'2025'!Z20*100</f>
        <v>0</v>
      </c>
      <c r="AB20" s="142">
        <f t="shared" si="1"/>
        <v>2614</v>
      </c>
      <c r="AC20" s="254">
        <v>73.5</v>
      </c>
    </row>
    <row r="21" spans="1:30" customFormat="1" ht="14.1" customHeight="1" x14ac:dyDescent="0.15">
      <c r="A21" s="272"/>
      <c r="B21" s="262"/>
      <c r="C21" s="86" t="s">
        <v>50</v>
      </c>
      <c r="D21" s="89">
        <v>1643</v>
      </c>
      <c r="E21" s="112">
        <f>日工会外需国・地域別受注実績2026!D21/'2025'!D21*100</f>
        <v>193.06698002350174</v>
      </c>
      <c r="F21" s="89">
        <v>1407</v>
      </c>
      <c r="G21" s="112">
        <f>日工会外需国・地域別受注実績2026!F21/'2025'!F21*100</f>
        <v>111.48969889064976</v>
      </c>
      <c r="H21" s="89"/>
      <c r="I21" s="112">
        <f>日工会外需国・地域別受注実績2026!H21/'2025'!H21*100</f>
        <v>0</v>
      </c>
      <c r="J21" s="89"/>
      <c r="K21" s="112">
        <f>日工会外需国・地域別受注実績2026!J21/'2025'!J21*100</f>
        <v>0</v>
      </c>
      <c r="L21" s="89"/>
      <c r="M21" s="112">
        <f>日工会外需国・地域別受注実績2026!L21/'2025'!L21*100</f>
        <v>0</v>
      </c>
      <c r="N21" s="89"/>
      <c r="O21" s="112">
        <f>日工会外需国・地域別受注実績2026!N21/'2025'!N21*100</f>
        <v>0</v>
      </c>
      <c r="P21" s="89"/>
      <c r="Q21" s="112">
        <f>日工会外需国・地域別受注実績2026!P21/'2025'!P21*100</f>
        <v>0</v>
      </c>
      <c r="R21" s="89"/>
      <c r="S21" s="112">
        <f>日工会外需国・地域別受注実績2026!R21/'2025'!R21*100</f>
        <v>0</v>
      </c>
      <c r="T21" s="89"/>
      <c r="U21" s="112">
        <f>日工会外需国・地域別受注実績2026!T21/'2025'!T21*100</f>
        <v>0</v>
      </c>
      <c r="V21" s="89"/>
      <c r="W21" s="112">
        <f>日工会外需国・地域別受注実績2026!V21/'2025'!V21*100</f>
        <v>0</v>
      </c>
      <c r="X21" s="89"/>
      <c r="Y21" s="116">
        <f>日工会外需国・地域別受注実績2026!X21/'2025'!X21*100</f>
        <v>0</v>
      </c>
      <c r="Z21" s="89"/>
      <c r="AA21" s="112">
        <f>日工会外需国・地域別受注実績2026!Z21/'2025'!Z21*100</f>
        <v>0</v>
      </c>
      <c r="AB21" s="142">
        <f t="shared" si="1"/>
        <v>3050</v>
      </c>
      <c r="AC21" s="254">
        <v>144.30000000000001</v>
      </c>
    </row>
    <row r="22" spans="1:30" customFormat="1" ht="14.1" customHeight="1" x14ac:dyDescent="0.15">
      <c r="A22" s="272"/>
      <c r="B22" s="262"/>
      <c r="C22" s="86" t="s">
        <v>51</v>
      </c>
      <c r="D22" s="95">
        <v>2687</v>
      </c>
      <c r="E22" s="122">
        <f>日工会外需国・地域別受注実績2026!D22/'2025'!D22*100</f>
        <v>128.07435653002858</v>
      </c>
      <c r="F22" s="95">
        <v>3923</v>
      </c>
      <c r="G22" s="122">
        <f>日工会外需国・地域別受注実績2026!F22/'2025'!F22*100</f>
        <v>150.019120458891</v>
      </c>
      <c r="H22" s="95"/>
      <c r="I22" s="122">
        <f>日工会外需国・地域別受注実績2026!H22/'2025'!H22*100</f>
        <v>0</v>
      </c>
      <c r="J22" s="95"/>
      <c r="K22" s="122">
        <f>日工会外需国・地域別受注実績2026!J22/'2025'!J22*100</f>
        <v>0</v>
      </c>
      <c r="L22" s="95"/>
      <c r="M22" s="122">
        <f>日工会外需国・地域別受注実績2026!L22/'2025'!L22*100</f>
        <v>0</v>
      </c>
      <c r="N22" s="95"/>
      <c r="O22" s="122">
        <f>日工会外需国・地域別受注実績2026!N22/'2025'!N22*100</f>
        <v>0</v>
      </c>
      <c r="P22" s="95"/>
      <c r="Q22" s="122">
        <f>日工会外需国・地域別受注実績2026!P22/'2025'!P22*100</f>
        <v>0</v>
      </c>
      <c r="R22" s="95"/>
      <c r="S22" s="122">
        <f>日工会外需国・地域別受注実績2026!R22/'2025'!R22*100</f>
        <v>0</v>
      </c>
      <c r="T22" s="95"/>
      <c r="U22" s="122">
        <f>日工会外需国・地域別受注実績2026!T22/'2025'!T22*100</f>
        <v>0</v>
      </c>
      <c r="V22" s="95"/>
      <c r="W22" s="137">
        <f>日工会外需国・地域別受注実績2026!V22/'2025'!V22*100</f>
        <v>0</v>
      </c>
      <c r="X22" s="95"/>
      <c r="Y22" s="137">
        <f>日工会外需国・地域別受注実績2026!X22/'2025'!X22*100</f>
        <v>0</v>
      </c>
      <c r="Z22" s="95"/>
      <c r="AA22" s="122">
        <f>日工会外需国・地域別受注実績2026!Z22/'2025'!Z22*100</f>
        <v>0</v>
      </c>
      <c r="AB22" s="252">
        <f t="shared" si="1"/>
        <v>6610</v>
      </c>
      <c r="AC22" s="255">
        <v>140.30000000000001</v>
      </c>
    </row>
    <row r="23" spans="1:30" customFormat="1" ht="14.1" customHeight="1" x14ac:dyDescent="0.15">
      <c r="A23" s="272"/>
      <c r="B23" s="263"/>
      <c r="C23" s="128" t="s">
        <v>52</v>
      </c>
      <c r="D23" s="234">
        <f>SUM(D18:D22)</f>
        <v>11830</v>
      </c>
      <c r="E23" s="241">
        <f>日工会外需国・地域別受注実績2026!D23/'2025'!D23*100</f>
        <v>125.55720653789004</v>
      </c>
      <c r="F23" s="234">
        <f>SUM(F18:F22)</f>
        <v>12544</v>
      </c>
      <c r="G23" s="241">
        <f>日工会外需国・地域別受注実績2026!F23/'2025'!F23*100</f>
        <v>114.61988304093566</v>
      </c>
      <c r="H23" s="234">
        <f>SUM(H18:H22)</f>
        <v>0</v>
      </c>
      <c r="I23" s="241">
        <f>日工会外需国・地域別受注実績2026!H23/'2025'!H23*100</f>
        <v>0</v>
      </c>
      <c r="J23" s="234">
        <f>SUM(J18:J22)</f>
        <v>0</v>
      </c>
      <c r="K23" s="241">
        <f>日工会外需国・地域別受注実績2026!J23/'2025'!J23*100</f>
        <v>0</v>
      </c>
      <c r="L23" s="234">
        <f>SUM(L18:L22)</f>
        <v>0</v>
      </c>
      <c r="M23" s="241">
        <f>日工会外需国・地域別受注実績2026!L23/'2025'!L23*100</f>
        <v>0</v>
      </c>
      <c r="N23" s="234">
        <f>SUM(N18:N22)</f>
        <v>0</v>
      </c>
      <c r="O23" s="241">
        <f>日工会外需国・地域別受注実績2026!N23/'2025'!N23*100</f>
        <v>0</v>
      </c>
      <c r="P23" s="234">
        <f>SUM(P18:P22)</f>
        <v>0</v>
      </c>
      <c r="Q23" s="241">
        <f>日工会外需国・地域別受注実績2026!P23/'2025'!P23*100</f>
        <v>0</v>
      </c>
      <c r="R23" s="234">
        <f>SUM(R18:R22)</f>
        <v>0</v>
      </c>
      <c r="S23" s="241">
        <f>日工会外需国・地域別受注実績2026!R23/'2025'!R23*100</f>
        <v>0</v>
      </c>
      <c r="T23" s="234">
        <f>SUM(T18:T22)</f>
        <v>0</v>
      </c>
      <c r="U23" s="241">
        <f>日工会外需国・地域別受注実績2026!T23/'2025'!T23*100</f>
        <v>0</v>
      </c>
      <c r="V23" s="234">
        <f>SUM(V18:V22)</f>
        <v>0</v>
      </c>
      <c r="W23" s="210">
        <f>日工会外需国・地域別受注実績2026!V23/'2025'!V23*100</f>
        <v>0</v>
      </c>
      <c r="X23" s="234">
        <f>SUM(X18:X22)</f>
        <v>0</v>
      </c>
      <c r="Y23" s="241">
        <f>日工会外需国・地域別受注実績2026!X23/'2025'!X23*100</f>
        <v>0</v>
      </c>
      <c r="Z23" s="234">
        <f>SUM(Z18:Z22)</f>
        <v>0</v>
      </c>
      <c r="AA23" s="241">
        <f>日工会外需国・地域別受注実績2026!Z23/'2025'!Z23*100</f>
        <v>0</v>
      </c>
      <c r="AB23" s="234">
        <f t="shared" si="1"/>
        <v>24374</v>
      </c>
      <c r="AC23" s="257">
        <v>119.7</v>
      </c>
    </row>
    <row r="24" spans="1:30" customFormat="1" ht="14.1" customHeight="1" x14ac:dyDescent="0.15">
      <c r="A24" s="272"/>
      <c r="B24" s="274" t="s">
        <v>53</v>
      </c>
      <c r="C24" s="264"/>
      <c r="D24" s="101">
        <v>3101</v>
      </c>
      <c r="E24" s="112">
        <f>日工会外需国・地域別受注実績2026!D24/'2025'!D24*100</f>
        <v>85.734033729610175</v>
      </c>
      <c r="F24" s="101">
        <v>4094</v>
      </c>
      <c r="G24" s="112">
        <f>日工会外需国・地域別受注実績2026!F24/'2025'!F24*100</f>
        <v>99.056375514154368</v>
      </c>
      <c r="H24" s="101"/>
      <c r="I24" s="112">
        <f>日工会外需国・地域別受注実績2026!H24/'2025'!H24*100</f>
        <v>0</v>
      </c>
      <c r="J24" s="101"/>
      <c r="K24" s="112">
        <f>日工会外需国・地域別受注実績2026!J24/'2025'!J24*100</f>
        <v>0</v>
      </c>
      <c r="L24" s="101"/>
      <c r="M24" s="112">
        <f>日工会外需国・地域別受注実績2026!L24/'2025'!L24*100</f>
        <v>0</v>
      </c>
      <c r="N24" s="101"/>
      <c r="O24" s="112">
        <f>日工会外需国・地域別受注実績2026!N24/'2025'!N24*100</f>
        <v>0</v>
      </c>
      <c r="P24" s="101"/>
      <c r="Q24" s="112">
        <f>日工会外需国・地域別受注実績2026!P24/'2025'!P24*100</f>
        <v>0</v>
      </c>
      <c r="R24" s="101"/>
      <c r="S24" s="112">
        <f>日工会外需国・地域別受注実績2026!R24/'2025'!R24*100</f>
        <v>0</v>
      </c>
      <c r="T24" s="101"/>
      <c r="U24" s="112">
        <f>日工会外需国・地域別受注実績2026!T24/'2025'!T24*100</f>
        <v>0</v>
      </c>
      <c r="V24" s="101"/>
      <c r="W24" s="113">
        <f>日工会外需国・地域別受注実績2026!V24/'2025'!V24*100</f>
        <v>0</v>
      </c>
      <c r="X24" s="101"/>
      <c r="Y24" s="113">
        <f>日工会外需国・地域別受注実績2026!X24/'2025'!X24*100</f>
        <v>0</v>
      </c>
      <c r="Z24" s="101"/>
      <c r="AA24" s="112">
        <f>日工会外需国・地域別受注実績2026!Z24/'2025'!Z24*100</f>
        <v>0</v>
      </c>
      <c r="AB24" s="247">
        <f t="shared" si="1"/>
        <v>7195</v>
      </c>
      <c r="AC24" s="253">
        <v>92.8</v>
      </c>
    </row>
    <row r="25" spans="1:30" customFormat="1" ht="14.1" customHeight="1" x14ac:dyDescent="0.15">
      <c r="A25" s="272"/>
      <c r="B25" s="132"/>
      <c r="C25" s="145" t="s">
        <v>66</v>
      </c>
      <c r="D25" s="89">
        <v>1355</v>
      </c>
      <c r="E25" s="112">
        <f>日工会外需国・地域別受注実績2026!D25/'2025'!D25*100</f>
        <v>85.113065326633162</v>
      </c>
      <c r="F25" s="89">
        <v>1804</v>
      </c>
      <c r="G25" s="112">
        <f>日工会外需国・地域別受注実績2026!F25/'2025'!F25*100</f>
        <v>105.93071051086318</v>
      </c>
      <c r="H25" s="89"/>
      <c r="I25" s="112">
        <f>日工会外需国・地域別受注実績2026!H25/'2025'!H25*100</f>
        <v>0</v>
      </c>
      <c r="J25" s="89"/>
      <c r="K25" s="112">
        <f>日工会外需国・地域別受注実績2026!J25/'2025'!J25*100</f>
        <v>0</v>
      </c>
      <c r="L25" s="89"/>
      <c r="M25" s="112">
        <f>日工会外需国・地域別受注実績2026!L25/'2025'!L25*100</f>
        <v>0</v>
      </c>
      <c r="N25" s="89"/>
      <c r="O25" s="112">
        <f>日工会外需国・地域別受注実績2026!N25/'2025'!N25*100</f>
        <v>0</v>
      </c>
      <c r="P25" s="89"/>
      <c r="Q25" s="112">
        <f>日工会外需国・地域別受注実績2026!P25/'2025'!P25*100</f>
        <v>0</v>
      </c>
      <c r="R25" s="89"/>
      <c r="S25" s="112">
        <f>日工会外需国・地域別受注実績2026!R25/'2025'!R25*100</f>
        <v>0</v>
      </c>
      <c r="T25" s="89"/>
      <c r="U25" s="112">
        <f>日工会外需国・地域別受注実績2026!T25/'2025'!T25*100</f>
        <v>0</v>
      </c>
      <c r="V25" s="89"/>
      <c r="W25" s="112">
        <f>日工会外需国・地域別受注実績2026!V25/'2025'!V25*100</f>
        <v>0</v>
      </c>
      <c r="X25" s="89"/>
      <c r="Y25" s="116">
        <f>日工会外需国・地域別受注実績2026!X25/'2025'!X25*100</f>
        <v>0</v>
      </c>
      <c r="Z25" s="89"/>
      <c r="AA25" s="112">
        <f>日工会外需国・地域別受注実績2026!Z25/'2025'!Z25*100</f>
        <v>0</v>
      </c>
      <c r="AB25" s="142">
        <f t="shared" si="1"/>
        <v>3159</v>
      </c>
      <c r="AC25" s="254">
        <v>95.9</v>
      </c>
    </row>
    <row r="26" spans="1:30" customFormat="1" ht="14.1" customHeight="1" x14ac:dyDescent="0.15">
      <c r="A26" s="272"/>
      <c r="B26" s="132"/>
      <c r="C26" s="145" t="s">
        <v>54</v>
      </c>
      <c r="D26" s="89">
        <v>1089</v>
      </c>
      <c r="E26" s="112">
        <f>日工会外需国・地域別受注実績2026!D26/'2025'!D26*100</f>
        <v>111.12244897959182</v>
      </c>
      <c r="F26" s="89">
        <v>1705</v>
      </c>
      <c r="G26" s="112">
        <f>日工会外需国・地域別受注実績2026!F26/'2025'!F26*100</f>
        <v>100.05868544600941</v>
      </c>
      <c r="H26" s="89"/>
      <c r="I26" s="112">
        <f>日工会外需国・地域別受注実績2026!H26/'2025'!H26*100</f>
        <v>0</v>
      </c>
      <c r="J26" s="89"/>
      <c r="K26" s="112">
        <f>日工会外需国・地域別受注実績2026!J26/'2025'!J26*100</f>
        <v>0</v>
      </c>
      <c r="L26" s="89"/>
      <c r="M26" s="112">
        <f>日工会外需国・地域別受注実績2026!L26/'2025'!L26*100</f>
        <v>0</v>
      </c>
      <c r="N26" s="89"/>
      <c r="O26" s="112">
        <f>日工会外需国・地域別受注実績2026!N26/'2025'!N26*100</f>
        <v>0</v>
      </c>
      <c r="P26" s="89"/>
      <c r="Q26" s="112">
        <f>日工会外需国・地域別受注実績2026!P26/'2025'!P26*100</f>
        <v>0</v>
      </c>
      <c r="R26" s="89"/>
      <c r="S26" s="112">
        <f>日工会外需国・地域別受注実績2026!R26/'2025'!R26*100</f>
        <v>0</v>
      </c>
      <c r="T26" s="89"/>
      <c r="U26" s="112">
        <f>日工会外需国・地域別受注実績2026!T26/'2025'!T26*100</f>
        <v>0</v>
      </c>
      <c r="V26" s="89"/>
      <c r="W26" s="112">
        <f>日工会外需国・地域別受注実績2026!V26/'2025'!V26*100</f>
        <v>0</v>
      </c>
      <c r="X26" s="89"/>
      <c r="Y26" s="116">
        <f>日工会外需国・地域別受注実績2026!X26/'2025'!X26*100</f>
        <v>0</v>
      </c>
      <c r="Z26" s="89"/>
      <c r="AA26" s="112">
        <f>日工会外需国・地域別受注実績2026!Z26/'2025'!Z26*100</f>
        <v>0</v>
      </c>
      <c r="AB26" s="142">
        <f t="shared" si="1"/>
        <v>2794</v>
      </c>
      <c r="AC26" s="254">
        <v>104.1</v>
      </c>
    </row>
    <row r="27" spans="1:30" customFormat="1" ht="14.1" customHeight="1" x14ac:dyDescent="0.15">
      <c r="A27" s="272"/>
      <c r="B27" s="133"/>
      <c r="C27" s="145" t="s">
        <v>55</v>
      </c>
      <c r="D27" s="95">
        <v>435</v>
      </c>
      <c r="E27" s="122">
        <f>日工会外需国・地域別受注実績2026!D27/'2025'!D27*100</f>
        <v>81.156716417910445</v>
      </c>
      <c r="F27" s="95">
        <v>511</v>
      </c>
      <c r="G27" s="122">
        <f>日工会外需国・地域別受注実績2026!F27/'2025'!F27*100</f>
        <v>88.869565217391298</v>
      </c>
      <c r="H27" s="95"/>
      <c r="I27" s="122">
        <f>日工会外需国・地域別受注実績2026!H27/'2025'!H27*100</f>
        <v>0</v>
      </c>
      <c r="J27" s="95"/>
      <c r="K27" s="122">
        <f>日工会外需国・地域別受注実績2026!J27/'2025'!J27*100</f>
        <v>0</v>
      </c>
      <c r="L27" s="95"/>
      <c r="M27" s="122">
        <f>日工会外需国・地域別受注実績2026!L27/'2025'!L27*100</f>
        <v>0</v>
      </c>
      <c r="N27" s="95"/>
      <c r="O27" s="122">
        <f>日工会外需国・地域別受注実績2026!N27/'2025'!N27*100</f>
        <v>0</v>
      </c>
      <c r="P27" s="95"/>
      <c r="Q27" s="122">
        <f>日工会外需国・地域別受注実績2026!P27/'2025'!P27*100</f>
        <v>0</v>
      </c>
      <c r="R27" s="95"/>
      <c r="S27" s="122">
        <f>日工会外需国・地域別受注実績2026!R27/'2025'!R27*100</f>
        <v>0</v>
      </c>
      <c r="T27" s="95"/>
      <c r="U27" s="122">
        <f>日工会外需国・地域別受注実績2026!T27/'2025'!T27*100</f>
        <v>0</v>
      </c>
      <c r="V27" s="95"/>
      <c r="W27" s="112">
        <f>日工会外需国・地域別受注実績2026!V27/'2025'!V27*100</f>
        <v>0</v>
      </c>
      <c r="X27" s="95"/>
      <c r="Y27" s="137">
        <f>日工会外需国・地域別受注実績2026!X27/'2025'!X27*100</f>
        <v>0</v>
      </c>
      <c r="Z27" s="95"/>
      <c r="AA27" s="122">
        <f>日工会外需国・地域別受注実績2026!Z27/'2025'!Z27*100</f>
        <v>0</v>
      </c>
      <c r="AB27" s="252">
        <f t="shared" si="1"/>
        <v>946</v>
      </c>
      <c r="AC27" s="255">
        <v>85.1</v>
      </c>
    </row>
    <row r="28" spans="1:30" customFormat="1" ht="14.1" customHeight="1" x14ac:dyDescent="0.15">
      <c r="A28" s="272"/>
      <c r="B28" s="275" t="s">
        <v>56</v>
      </c>
      <c r="C28" s="264"/>
      <c r="D28" s="149">
        <v>107</v>
      </c>
      <c r="E28" s="242">
        <f>日工会外需国・地域別受注実績2026!D28/'2025'!D28*100</f>
        <v>63.31360946745562</v>
      </c>
      <c r="F28" s="149">
        <v>71</v>
      </c>
      <c r="G28" s="242">
        <f>日工会外需国・地域別受注実績2026!F28/'2025'!F28*100</f>
        <v>21.646341463414632</v>
      </c>
      <c r="H28" s="149"/>
      <c r="I28" s="242">
        <f>日工会外需国・地域別受注実績2026!H28/'2025'!H28*100</f>
        <v>0</v>
      </c>
      <c r="J28" s="149"/>
      <c r="K28" s="242">
        <f>日工会外需国・地域別受注実績2026!J28/'2025'!J28*100</f>
        <v>0</v>
      </c>
      <c r="L28" s="149"/>
      <c r="M28" s="242">
        <f>日工会外需国・地域別受注実績2026!L28/'2025'!L28*100</f>
        <v>0</v>
      </c>
      <c r="N28" s="149"/>
      <c r="O28" s="242">
        <f>日工会外需国・地域別受注実績2026!N28/'2025'!N28*100</f>
        <v>0</v>
      </c>
      <c r="P28" s="149"/>
      <c r="Q28" s="242">
        <f>日工会外需国・地域別受注実績2026!P28/'2025'!P28*100</f>
        <v>0</v>
      </c>
      <c r="R28" s="149"/>
      <c r="S28" s="242">
        <f>日工会外需国・地域別受注実績2026!R28/'2025'!R28*100</f>
        <v>0</v>
      </c>
      <c r="T28" s="149"/>
      <c r="U28" s="242">
        <f>日工会外需国・地域別受注実績2026!T28/'2025'!T28*100</f>
        <v>0</v>
      </c>
      <c r="V28" s="149"/>
      <c r="W28" s="242">
        <f>日工会外需国・地域別受注実績2026!V28/'2025'!V28*100</f>
        <v>0</v>
      </c>
      <c r="X28" s="149"/>
      <c r="Y28" s="113">
        <f>日工会外需国・地域別受注実績2026!X28/'2025'!X28*100</f>
        <v>0</v>
      </c>
      <c r="Z28" s="149"/>
      <c r="AA28" s="242">
        <f>日工会外需国・地域別受注実績2026!Z28/'2025'!Z28*100</f>
        <v>0</v>
      </c>
      <c r="AB28" s="247">
        <f t="shared" si="1"/>
        <v>178</v>
      </c>
      <c r="AC28" s="253">
        <v>35.799999999999997</v>
      </c>
    </row>
    <row r="29" spans="1:30" customFormat="1" ht="14.1" customHeight="1" x14ac:dyDescent="0.15">
      <c r="A29" s="272"/>
      <c r="B29" s="276" t="s">
        <v>57</v>
      </c>
      <c r="C29" s="276"/>
      <c r="D29" s="101">
        <v>13</v>
      </c>
      <c r="E29" s="122">
        <f>日工会外需国・地域別受注実績2026!D29/'2025'!D29*100</f>
        <v>130</v>
      </c>
      <c r="F29" s="101">
        <v>3</v>
      </c>
      <c r="G29" s="122">
        <f>日工会外需国・地域別受注実績2026!F29/'2025'!F29*100</f>
        <v>17.647058823529413</v>
      </c>
      <c r="H29" s="101"/>
      <c r="I29" s="122">
        <f>日工会外需国・地域別受注実績2026!H29/'2025'!H29*100</f>
        <v>0</v>
      </c>
      <c r="J29" s="101"/>
      <c r="K29" s="122">
        <f>日工会外需国・地域別受注実績2026!J29/'2025'!J29*100</f>
        <v>0</v>
      </c>
      <c r="L29" s="101"/>
      <c r="M29" s="122">
        <f>日工会外需国・地域別受注実績2026!L29/'2025'!L29*100</f>
        <v>0</v>
      </c>
      <c r="N29" s="101"/>
      <c r="O29" s="122">
        <f>日工会外需国・地域別受注実績2026!N29/'2025'!N29*100</f>
        <v>0</v>
      </c>
      <c r="P29" s="101"/>
      <c r="Q29" s="122">
        <f>日工会外需国・地域別受注実績2026!P29/'2025'!P29*100</f>
        <v>0</v>
      </c>
      <c r="R29" s="101"/>
      <c r="S29" s="122">
        <f>日工会外需国・地域別受注実績2026!R29/'2025'!R29*100</f>
        <v>0</v>
      </c>
      <c r="T29" s="101"/>
      <c r="U29" s="122">
        <f>日工会外需国・地域別受注実績2026!T29/'2025'!T29*100</f>
        <v>0</v>
      </c>
      <c r="V29" s="101"/>
      <c r="W29" s="137">
        <f>日工会外需国・地域別受注実績2026!V29/'2025'!V29*100</f>
        <v>0</v>
      </c>
      <c r="X29" s="101"/>
      <c r="Y29" s="137">
        <f>日工会外需国・地域別受注実績2026!X29/'2025'!X29*100</f>
        <v>0</v>
      </c>
      <c r="Z29" s="101"/>
      <c r="AA29" s="122">
        <f>日工会外需国・地域別受注実績2026!Z29/'2025'!Z29*100</f>
        <v>0</v>
      </c>
      <c r="AB29" s="252">
        <f t="shared" si="1"/>
        <v>16</v>
      </c>
      <c r="AC29" s="255">
        <v>59.3</v>
      </c>
      <c r="AD29" s="103"/>
    </row>
    <row r="30" spans="1:30" customFormat="1" ht="14.1" customHeight="1" x14ac:dyDescent="0.15">
      <c r="A30" s="273"/>
      <c r="B30" s="265" t="s">
        <v>21</v>
      </c>
      <c r="C30" s="265"/>
      <c r="D30" s="234">
        <f>SUM(D23:D24,D28:D29)</f>
        <v>15051</v>
      </c>
      <c r="E30" s="241">
        <f>日工会外需国・地域別受注実績2026!D30/'2025'!D30*100</f>
        <v>113.86745347253743</v>
      </c>
      <c r="F30" s="234">
        <f>SUM(F23:F24,F28:F29)</f>
        <v>16712</v>
      </c>
      <c r="G30" s="241">
        <f>日工会外需国・地域別受注実績2026!F30/'2025'!F30*100</f>
        <v>108.36467384256257</v>
      </c>
      <c r="H30" s="234">
        <f>SUM(H23:H24,H28:H29)</f>
        <v>0</v>
      </c>
      <c r="I30" s="241">
        <f>日工会外需国・地域別受注実績2026!H30/'2025'!H30*100</f>
        <v>0</v>
      </c>
      <c r="J30" s="234">
        <f>SUM(J23:J24,J28:J29)</f>
        <v>0</v>
      </c>
      <c r="K30" s="241">
        <f>日工会外需国・地域別受注実績2026!J30/'2025'!J30*100</f>
        <v>0</v>
      </c>
      <c r="L30" s="234">
        <f>SUM(L23:L24,L28:L29)</f>
        <v>0</v>
      </c>
      <c r="M30" s="241">
        <f>日工会外需国・地域別受注実績2026!L30/'2025'!L30*100</f>
        <v>0</v>
      </c>
      <c r="N30" s="234">
        <f>SUM(N23:N24,N28:N29)</f>
        <v>0</v>
      </c>
      <c r="O30" s="241">
        <f>日工会外需国・地域別受注実績2026!N30/'2025'!N30*100</f>
        <v>0</v>
      </c>
      <c r="P30" s="234">
        <f>SUM(P23:P24,P28:P29)</f>
        <v>0</v>
      </c>
      <c r="Q30" s="241">
        <f>日工会外需国・地域別受注実績2026!P30/'2025'!P30*100</f>
        <v>0</v>
      </c>
      <c r="R30" s="234">
        <f>SUM(R23:R24,R28:R29)</f>
        <v>0</v>
      </c>
      <c r="S30" s="241">
        <f>日工会外需国・地域別受注実績2026!R30/'2025'!R30*100</f>
        <v>0</v>
      </c>
      <c r="T30" s="234">
        <f>SUM(T23:T24,T28:T29)</f>
        <v>0</v>
      </c>
      <c r="U30" s="241">
        <f>日工会外需国・地域別受注実績2026!T30/'2025'!T30*100</f>
        <v>0</v>
      </c>
      <c r="V30" s="234">
        <f>SUM(V23:V24,V28:V29)</f>
        <v>0</v>
      </c>
      <c r="W30" s="210">
        <f>日工会外需国・地域別受注実績2026!V30/'2025'!V30*100</f>
        <v>0</v>
      </c>
      <c r="X30" s="234">
        <f>SUM(X23:X24,X28:X29)</f>
        <v>0</v>
      </c>
      <c r="Y30" s="241">
        <f>日工会外需国・地域別受注実績2026!X30/'2025'!X30*100</f>
        <v>0</v>
      </c>
      <c r="Z30" s="234">
        <f>SUM(Z23:Z24,Z28:Z29)</f>
        <v>0</v>
      </c>
      <c r="AA30" s="241">
        <f>日工会外需国・地域別受注実績2026!Z30/'2025'!Z30*100</f>
        <v>0</v>
      </c>
      <c r="AB30" s="234">
        <f t="shared" si="1"/>
        <v>31763</v>
      </c>
      <c r="AC30" s="257">
        <v>110.9</v>
      </c>
      <c r="AD30" s="103"/>
    </row>
    <row r="31" spans="1:30" customFormat="1" ht="14.1" customHeight="1" x14ac:dyDescent="0.15">
      <c r="A31" s="261" t="s">
        <v>29</v>
      </c>
      <c r="B31" s="264" t="s">
        <v>30</v>
      </c>
      <c r="C31" s="265"/>
      <c r="D31" s="61">
        <v>31094</v>
      </c>
      <c r="E31" s="112">
        <f>日工会外需国・地域別受注実績2026!D31/'2025'!D31*100</f>
        <v>149.72072419106317</v>
      </c>
      <c r="F31" s="61">
        <v>31211</v>
      </c>
      <c r="G31" s="112">
        <f>日工会外需国・地域別受注実績2026!F31/'2025'!F31*100</f>
        <v>135.54677321288978</v>
      </c>
      <c r="H31" s="61"/>
      <c r="I31" s="112">
        <f>日工会外需国・地域別受注実績2026!H31/'2025'!H31*100</f>
        <v>0</v>
      </c>
      <c r="J31" s="61"/>
      <c r="K31" s="112">
        <f>日工会外需国・地域別受注実績2026!J31/'2025'!J31*100</f>
        <v>0</v>
      </c>
      <c r="L31" s="61"/>
      <c r="M31" s="112">
        <f>日工会外需国・地域別受注実績2026!L31/'2025'!L31*100</f>
        <v>0</v>
      </c>
      <c r="N31" s="61"/>
      <c r="O31" s="112">
        <f>日工会外需国・地域別受注実績2026!N31/'2025'!N31*100</f>
        <v>0</v>
      </c>
      <c r="P31" s="61"/>
      <c r="Q31" s="112">
        <f>日工会外需国・地域別受注実績2026!P31/'2025'!P31*100</f>
        <v>0</v>
      </c>
      <c r="R31" s="61"/>
      <c r="S31" s="112">
        <f>日工会外需国・地域別受注実績2026!R31/'2025'!R31*100</f>
        <v>0</v>
      </c>
      <c r="T31" s="61"/>
      <c r="U31" s="112">
        <f>日工会外需国・地域別受注実績2026!T31/'2025'!T31*100</f>
        <v>0</v>
      </c>
      <c r="V31" s="61"/>
      <c r="W31" s="113">
        <f>日工会外需国・地域別受注実績2026!V31/'2025'!V31*100</f>
        <v>0</v>
      </c>
      <c r="X31" s="61"/>
      <c r="Y31" s="113">
        <f>日工会外需国・地域別受注実績2026!X31/'2025'!X31*100</f>
        <v>0</v>
      </c>
      <c r="Z31" s="61"/>
      <c r="AA31" s="112">
        <f>日工会外需国・地域別受注実績2026!Z31/'2025'!Z31*100</f>
        <v>0</v>
      </c>
      <c r="AB31" s="247">
        <f t="shared" si="1"/>
        <v>62305</v>
      </c>
      <c r="AC31" s="253">
        <v>142.30000000000001</v>
      </c>
      <c r="AD31" s="103"/>
    </row>
    <row r="32" spans="1:30" customFormat="1" ht="14.1" customHeight="1" x14ac:dyDescent="0.15">
      <c r="A32" s="262"/>
      <c r="B32" s="264" t="s">
        <v>31</v>
      </c>
      <c r="C32" s="265"/>
      <c r="D32" s="89">
        <v>1849</v>
      </c>
      <c r="E32" s="112">
        <f>日工会外需国・地域別受注実績2026!D32/'2025'!D32*100</f>
        <v>100.5437737901033</v>
      </c>
      <c r="F32" s="89">
        <v>2429</v>
      </c>
      <c r="G32" s="112">
        <f>日工会外需国・地域別受注実績2026!F32/'2025'!F32*100</f>
        <v>141.30308318789994</v>
      </c>
      <c r="H32" s="89"/>
      <c r="I32" s="112">
        <f>日工会外需国・地域別受注実績2026!H32/'2025'!H32*100</f>
        <v>0</v>
      </c>
      <c r="J32" s="89"/>
      <c r="K32" s="112">
        <f>日工会外需国・地域別受注実績2026!J32/'2025'!J32*100</f>
        <v>0</v>
      </c>
      <c r="L32" s="89"/>
      <c r="M32" s="112">
        <f>日工会外需国・地域別受注実績2026!L32/'2025'!L32*100</f>
        <v>0</v>
      </c>
      <c r="N32" s="89"/>
      <c r="O32" s="112">
        <f>日工会外需国・地域別受注実績2026!N32/'2025'!N32*100</f>
        <v>0</v>
      </c>
      <c r="P32" s="89"/>
      <c r="Q32" s="112">
        <f>日工会外需国・地域別受注実績2026!P32/'2025'!P32*100</f>
        <v>0</v>
      </c>
      <c r="R32" s="89"/>
      <c r="S32" s="112">
        <f>日工会外需国・地域別受注実績2026!R32/'2025'!R32*100</f>
        <v>0</v>
      </c>
      <c r="T32" s="89"/>
      <c r="U32" s="112">
        <f>日工会外需国・地域別受注実績2026!T32/'2025'!T32*100</f>
        <v>0</v>
      </c>
      <c r="V32" s="89"/>
      <c r="W32" s="116">
        <f>日工会外需国・地域別受注実績2026!V32/'2025'!V32*100</f>
        <v>0</v>
      </c>
      <c r="X32" s="89"/>
      <c r="Y32" s="116">
        <f>日工会外需国・地域別受注実績2026!X32/'2025'!X32*100</f>
        <v>0</v>
      </c>
      <c r="Z32" s="89"/>
      <c r="AA32" s="112">
        <f>日工会外需国・地域別受注実績2026!Z32/'2025'!Z32*100</f>
        <v>0</v>
      </c>
      <c r="AB32" s="142">
        <f t="shared" si="1"/>
        <v>4278</v>
      </c>
      <c r="AC32" s="254">
        <v>120.2</v>
      </c>
      <c r="AD32" s="103"/>
    </row>
    <row r="33" spans="1:30" customFormat="1" ht="14.1" customHeight="1" x14ac:dyDescent="0.15">
      <c r="A33" s="262"/>
      <c r="B33" s="264" t="s">
        <v>32</v>
      </c>
      <c r="C33" s="265"/>
      <c r="D33" s="95">
        <v>1611</v>
      </c>
      <c r="E33" s="122">
        <f>日工会外需国・地域別受注実績2026!D33/'2025'!D33*100</f>
        <v>103.86847195357834</v>
      </c>
      <c r="F33" s="95">
        <v>2129</v>
      </c>
      <c r="G33" s="122">
        <f>日工会外需国・地域別受注実績2026!F33/'2025'!F33*100</f>
        <v>213.54062186559676</v>
      </c>
      <c r="H33" s="95"/>
      <c r="I33" s="122">
        <f>日工会外需国・地域別受注実績2026!H33/'2025'!H33*100</f>
        <v>0</v>
      </c>
      <c r="J33" s="95"/>
      <c r="K33" s="122">
        <f>日工会外需国・地域別受注実績2026!J33/'2025'!J33*100</f>
        <v>0</v>
      </c>
      <c r="L33" s="95"/>
      <c r="M33" s="122">
        <f>日工会外需国・地域別受注実績2026!L33/'2025'!L33*100</f>
        <v>0</v>
      </c>
      <c r="N33" s="95"/>
      <c r="O33" s="122">
        <f>日工会外需国・地域別受注実績2026!N33/'2025'!N33*100</f>
        <v>0</v>
      </c>
      <c r="P33" s="95"/>
      <c r="Q33" s="122">
        <f>日工会外需国・地域別受注実績2026!P33/'2025'!P33*100</f>
        <v>0</v>
      </c>
      <c r="R33" s="95"/>
      <c r="S33" s="122">
        <f>日工会外需国・地域別受注実績2026!R33/'2025'!R33*100</f>
        <v>0</v>
      </c>
      <c r="T33" s="95"/>
      <c r="U33" s="122">
        <f>日工会外需国・地域別受注実績2026!T33/'2025'!T33*100</f>
        <v>0</v>
      </c>
      <c r="V33" s="95"/>
      <c r="W33" s="137">
        <f>日工会外需国・地域別受注実績2026!V33/'2025'!V33*100</f>
        <v>0</v>
      </c>
      <c r="X33" s="95"/>
      <c r="Y33" s="137">
        <f>日工会外需国・地域別受注実績2026!X33/'2025'!X33*100</f>
        <v>0</v>
      </c>
      <c r="Z33" s="95"/>
      <c r="AA33" s="122">
        <f>日工会外需国・地域別受注実績2026!Z33/'2025'!Z33*100</f>
        <v>0</v>
      </c>
      <c r="AB33" s="252">
        <f t="shared" si="1"/>
        <v>3740</v>
      </c>
      <c r="AC33" s="255">
        <v>146.80000000000001</v>
      </c>
      <c r="AD33" s="103"/>
    </row>
    <row r="34" spans="1:30" customFormat="1" ht="14.1" customHeight="1" x14ac:dyDescent="0.15">
      <c r="A34" s="263"/>
      <c r="B34" s="265" t="s">
        <v>21</v>
      </c>
      <c r="C34" s="265"/>
      <c r="D34" s="234">
        <f>SUM(D31:D33)</f>
        <v>34554</v>
      </c>
      <c r="E34" s="241">
        <f>日工会外需国・地域別受注実績2026!D34/'2025'!D34*100</f>
        <v>143.03336368904712</v>
      </c>
      <c r="F34" s="234">
        <f>SUM(F31:F33)</f>
        <v>35769</v>
      </c>
      <c r="G34" s="241">
        <f>日工会外需国・地域別受注実績2026!F34/'2025'!F34*100</f>
        <v>138.95190738870329</v>
      </c>
      <c r="H34" s="234">
        <f>SUM(H31:H33)</f>
        <v>0</v>
      </c>
      <c r="I34" s="241">
        <f>日工会外需国・地域別受注実績2026!H34/'2025'!H34*100</f>
        <v>0</v>
      </c>
      <c r="J34" s="234">
        <f>SUM(J31:J33)</f>
        <v>0</v>
      </c>
      <c r="K34" s="241">
        <f>日工会外需国・地域別受注実績2026!J34/'2025'!J34*100</f>
        <v>0</v>
      </c>
      <c r="L34" s="234">
        <f>SUM(L31:L33)</f>
        <v>0</v>
      </c>
      <c r="M34" s="241">
        <f>日工会外需国・地域別受注実績2026!L34/'2025'!L34*100</f>
        <v>0</v>
      </c>
      <c r="N34" s="234">
        <f>SUM(N31:N33)</f>
        <v>0</v>
      </c>
      <c r="O34" s="241">
        <f>日工会外需国・地域別受注実績2026!N34/'2025'!N34*100</f>
        <v>0</v>
      </c>
      <c r="P34" s="234">
        <f>SUM(P31:P33)</f>
        <v>0</v>
      </c>
      <c r="Q34" s="241">
        <f>日工会外需国・地域別受注実績2026!P34/'2025'!P34*100</f>
        <v>0</v>
      </c>
      <c r="R34" s="234">
        <f>SUM(R31:R33)</f>
        <v>0</v>
      </c>
      <c r="S34" s="241">
        <f>日工会外需国・地域別受注実績2026!R34/'2025'!R34*100</f>
        <v>0</v>
      </c>
      <c r="T34" s="234">
        <f>SUM(T31:T33)</f>
        <v>0</v>
      </c>
      <c r="U34" s="241">
        <f>日工会外需国・地域別受注実績2026!T34/'2025'!T34*100</f>
        <v>0</v>
      </c>
      <c r="V34" s="234">
        <f>SUM(V31:V33)</f>
        <v>0</v>
      </c>
      <c r="W34" s="210">
        <f>日工会外需国・地域別受注実績2026!V34/'2025'!V34*100</f>
        <v>0</v>
      </c>
      <c r="X34" s="234">
        <f>SUM(X31:X33)</f>
        <v>0</v>
      </c>
      <c r="Y34" s="241">
        <f>日工会外需国・地域別受注実績2026!X34/'2025'!X34*100</f>
        <v>0</v>
      </c>
      <c r="Z34" s="234">
        <f>SUM(Z31:Z33)</f>
        <v>0</v>
      </c>
      <c r="AA34" s="241">
        <f>日工会外需国・地域別受注実績2026!Z34/'2025'!Z34*100</f>
        <v>0</v>
      </c>
      <c r="AB34" s="234">
        <f t="shared" si="1"/>
        <v>70323</v>
      </c>
      <c r="AC34" s="257">
        <v>140.9</v>
      </c>
      <c r="AD34" s="103"/>
    </row>
    <row r="35" spans="1:30" customFormat="1" ht="14.1" customHeight="1" x14ac:dyDescent="0.15">
      <c r="A35" s="261" t="s">
        <v>33</v>
      </c>
      <c r="B35" s="264" t="s">
        <v>34</v>
      </c>
      <c r="C35" s="265"/>
      <c r="D35" s="149">
        <v>642</v>
      </c>
      <c r="E35" s="242">
        <f>日工会外需国・地域別受注実績2026!D35/'2025'!D35*100</f>
        <v>91.845493562231766</v>
      </c>
      <c r="F35" s="149">
        <v>840</v>
      </c>
      <c r="G35" s="242">
        <f>日工会外需国・地域別受注実績2026!F35/'2025'!F35*100</f>
        <v>137.47954173486087</v>
      </c>
      <c r="H35" s="149"/>
      <c r="I35" s="242">
        <f>日工会外需国・地域別受注実績2026!H35/'2025'!H35*100</f>
        <v>0</v>
      </c>
      <c r="J35" s="149"/>
      <c r="K35" s="242">
        <f>日工会外需国・地域別受注実績2026!J35/'2025'!J35*100</f>
        <v>0</v>
      </c>
      <c r="L35" s="149"/>
      <c r="M35" s="242">
        <f>日工会外需国・地域別受注実績2026!L35/'2025'!L35*100</f>
        <v>0</v>
      </c>
      <c r="N35" s="149"/>
      <c r="O35" s="242">
        <f>日工会外需国・地域別受注実績2026!N35/'2025'!N35*100</f>
        <v>0</v>
      </c>
      <c r="P35" s="149"/>
      <c r="Q35" s="242">
        <f>日工会外需国・地域別受注実績2026!P35/'2025'!P35*100</f>
        <v>0</v>
      </c>
      <c r="R35" s="149"/>
      <c r="S35" s="242">
        <f>日工会外需国・地域別受注実績2026!R35/'2025'!R35*100</f>
        <v>0</v>
      </c>
      <c r="T35" s="149"/>
      <c r="U35" s="242">
        <f>日工会外需国・地域別受注実績2026!T35/'2025'!T35*100</f>
        <v>0</v>
      </c>
      <c r="V35" s="149"/>
      <c r="W35" s="113">
        <f>日工会外需国・地域別受注実績2026!V35/'2025'!V35*100</f>
        <v>0</v>
      </c>
      <c r="X35" s="149"/>
      <c r="Y35" s="113">
        <f>日工会外需国・地域別受注実績2026!X35/'2025'!X35*100</f>
        <v>0</v>
      </c>
      <c r="Z35" s="149"/>
      <c r="AA35" s="242">
        <f>日工会外需国・地域別受注実績2026!Z35/'2025'!Z35*100</f>
        <v>0</v>
      </c>
      <c r="AB35" s="247">
        <f t="shared" si="1"/>
        <v>1482</v>
      </c>
      <c r="AC35" s="253">
        <v>113.1</v>
      </c>
      <c r="AD35" s="103"/>
    </row>
    <row r="36" spans="1:30" customFormat="1" ht="14.1" customHeight="1" x14ac:dyDescent="0.15">
      <c r="A36" s="262"/>
      <c r="B36" s="264" t="s">
        <v>20</v>
      </c>
      <c r="C36" s="265"/>
      <c r="D36" s="104">
        <v>138</v>
      </c>
      <c r="E36" s="136">
        <f>日工会外需国・地域別受注実績2026!D36/'2025'!D36*100</f>
        <v>475.86206896551727</v>
      </c>
      <c r="F36" s="104">
        <v>43</v>
      </c>
      <c r="G36" s="136">
        <f>日工会外需国・地域別受注実績2026!F36/'2025'!F36*100</f>
        <v>9.7949886104783594</v>
      </c>
      <c r="H36" s="104"/>
      <c r="I36" s="136">
        <f>日工会外需国・地域別受注実績2026!H36/'2025'!H36*100</f>
        <v>0</v>
      </c>
      <c r="J36" s="104"/>
      <c r="K36" s="136">
        <f>日工会外需国・地域別受注実績2026!J36/'2025'!J36*100</f>
        <v>0</v>
      </c>
      <c r="L36" s="104"/>
      <c r="M36" s="136">
        <f>日工会外需国・地域別受注実績2026!L36/'2025'!L36*100</f>
        <v>0</v>
      </c>
      <c r="N36" s="104"/>
      <c r="O36" s="136">
        <f>日工会外需国・地域別受注実績2026!N36/'2025'!N36*100</f>
        <v>0</v>
      </c>
      <c r="P36" s="104"/>
      <c r="Q36" s="136">
        <f>日工会外需国・地域別受注実績2026!P36/'2025'!P36*100</f>
        <v>0</v>
      </c>
      <c r="R36" s="104"/>
      <c r="S36" s="136">
        <f>日工会外需国・地域別受注実績2026!R36/'2025'!R36*100</f>
        <v>0</v>
      </c>
      <c r="T36" s="104"/>
      <c r="U36" s="242">
        <f>日工会外需国・地域別受注実績2026!T36/'2025'!T36*100</f>
        <v>0</v>
      </c>
      <c r="V36" s="104"/>
      <c r="W36" s="137">
        <f>日工会外需国・地域別受注実績2026!V36/'2025'!V36*100</f>
        <v>0</v>
      </c>
      <c r="X36" s="104"/>
      <c r="Y36" s="137">
        <f>日工会外需国・地域別受注実績2026!X36/'2025'!X36*100</f>
        <v>0</v>
      </c>
      <c r="Z36" s="104"/>
      <c r="AA36" s="136">
        <f>日工会外需国・地域別受注実績2026!Z36/'2025'!Z36*100</f>
        <v>0</v>
      </c>
      <c r="AB36" s="252">
        <f t="shared" si="1"/>
        <v>181</v>
      </c>
      <c r="AC36" s="255">
        <v>38.700000000000003</v>
      </c>
      <c r="AD36" s="103"/>
    </row>
    <row r="37" spans="1:30" customFormat="1" ht="14.1" customHeight="1" x14ac:dyDescent="0.15">
      <c r="A37" s="263"/>
      <c r="B37" s="265" t="s">
        <v>21</v>
      </c>
      <c r="C37" s="265"/>
      <c r="D37" s="244">
        <f>SUM(D35:D36)</f>
        <v>780</v>
      </c>
      <c r="E37" s="245">
        <f>日工会外需国・地域別受注実績2026!D37/'2025'!D37*100</f>
        <v>107.14285714285714</v>
      </c>
      <c r="F37" s="244">
        <f>SUM(F35:F36)</f>
        <v>883</v>
      </c>
      <c r="G37" s="245">
        <f>日工会外需国・地域別受注実績2026!F37/'2025'!F37*100</f>
        <v>84.095238095238102</v>
      </c>
      <c r="H37" s="244">
        <f>SUM(H35:H36)</f>
        <v>0</v>
      </c>
      <c r="I37" s="245">
        <f>日工会外需国・地域別受注実績2026!H37/'2025'!H37*100</f>
        <v>0</v>
      </c>
      <c r="J37" s="244">
        <f>SUM(J35:J36)</f>
        <v>0</v>
      </c>
      <c r="K37" s="245">
        <f>日工会外需国・地域別受注実績2026!J37/'2025'!J37*100</f>
        <v>0</v>
      </c>
      <c r="L37" s="244">
        <f>SUM(L35:L36)</f>
        <v>0</v>
      </c>
      <c r="M37" s="245">
        <f>日工会外需国・地域別受注実績2026!L37/'2025'!L37*100</f>
        <v>0</v>
      </c>
      <c r="N37" s="244">
        <f>SUM(N35:N36)</f>
        <v>0</v>
      </c>
      <c r="O37" s="245">
        <f>日工会外需国・地域別受注実績2026!N37/'2025'!N37*100</f>
        <v>0</v>
      </c>
      <c r="P37" s="244">
        <f>SUM(P35:P36)</f>
        <v>0</v>
      </c>
      <c r="Q37" s="245">
        <f>日工会外需国・地域別受注実績2026!P37/'2025'!P37*100</f>
        <v>0</v>
      </c>
      <c r="R37" s="244">
        <f>SUM(R35:R36)</f>
        <v>0</v>
      </c>
      <c r="S37" s="245">
        <f>日工会外需国・地域別受注実績2026!R37/'2025'!R37*100</f>
        <v>0</v>
      </c>
      <c r="T37" s="244">
        <f>SUM(T35:T36)</f>
        <v>0</v>
      </c>
      <c r="U37" s="245">
        <f>日工会外需国・地域別受注実績2026!T37/'2025'!T37*100</f>
        <v>0</v>
      </c>
      <c r="V37" s="244">
        <f>SUM(V35:V36)</f>
        <v>0</v>
      </c>
      <c r="W37" s="210">
        <f>日工会外需国・地域別受注実績2026!V37/'2025'!V37*100</f>
        <v>0</v>
      </c>
      <c r="X37" s="244">
        <f>SUM(X35:X36)</f>
        <v>0</v>
      </c>
      <c r="Y37" s="241">
        <f>日工会外需国・地域別受注実績2026!X37/'2025'!X37*100</f>
        <v>0</v>
      </c>
      <c r="Z37" s="244">
        <f>SUM(Z35:Z36)</f>
        <v>0</v>
      </c>
      <c r="AA37" s="245">
        <f>日工会外需国・地域別受注実績2026!Z37/'2025'!Z37*100</f>
        <v>0</v>
      </c>
      <c r="AB37" s="234">
        <f t="shared" si="1"/>
        <v>1663</v>
      </c>
      <c r="AC37" s="257">
        <v>93.5</v>
      </c>
      <c r="AD37" s="103"/>
    </row>
    <row r="38" spans="1:30" customFormat="1" ht="14.1" customHeight="1" x14ac:dyDescent="0.15">
      <c r="A38" s="279" t="s">
        <v>58</v>
      </c>
      <c r="B38" s="282" t="s">
        <v>35</v>
      </c>
      <c r="C38" s="283"/>
      <c r="D38" s="247">
        <v>387</v>
      </c>
      <c r="E38" s="242">
        <f>日工会外需国・地域別受注実績2026!D38/'2025'!D38*100</f>
        <v>55.206847360912981</v>
      </c>
      <c r="F38" s="247">
        <v>621</v>
      </c>
      <c r="G38" s="242">
        <f>日工会外需国・地域別受注実績2026!F38/'2025'!F38*100</f>
        <v>133.26180257510728</v>
      </c>
      <c r="H38" s="247"/>
      <c r="I38" s="242">
        <f>日工会外需国・地域別受注実績2026!H38/'2025'!H38*100</f>
        <v>0</v>
      </c>
      <c r="J38" s="247"/>
      <c r="K38" s="242">
        <f>日工会外需国・地域別受注実績2026!J38/'2025'!J38*100</f>
        <v>0</v>
      </c>
      <c r="L38" s="247"/>
      <c r="M38" s="242">
        <f>日工会外需国・地域別受注実績2026!L38/'2025'!L38*100</f>
        <v>0</v>
      </c>
      <c r="N38" s="247"/>
      <c r="O38" s="242">
        <f>日工会外需国・地域別受注実績2026!N38/'2025'!N38*100</f>
        <v>0</v>
      </c>
      <c r="P38" s="247"/>
      <c r="Q38" s="242">
        <f>日工会外需国・地域別受注実績2026!P38/'2025'!P38*100</f>
        <v>0</v>
      </c>
      <c r="R38" s="247"/>
      <c r="S38" s="242">
        <f>日工会外需国・地域別受注実績2026!R38/'2025'!R38*100</f>
        <v>0</v>
      </c>
      <c r="T38" s="247"/>
      <c r="U38" s="242">
        <f>日工会外需国・地域別受注実績2026!T38/'2025'!T38*100</f>
        <v>0</v>
      </c>
      <c r="V38" s="247"/>
      <c r="W38" s="113">
        <f>日工会外需国・地域別受注実績2026!V38/'2025'!V38*100</f>
        <v>0</v>
      </c>
      <c r="X38" s="247"/>
      <c r="Y38" s="113">
        <f>日工会外需国・地域別受注実績2026!X38/'2025'!X38*100</f>
        <v>0</v>
      </c>
      <c r="Z38" s="247"/>
      <c r="AA38" s="242">
        <f>日工会外需国・地域別受注実績2026!Z38/'2025'!Z38*100</f>
        <v>0</v>
      </c>
      <c r="AB38" s="247">
        <f t="shared" si="1"/>
        <v>1008</v>
      </c>
      <c r="AC38" s="253">
        <v>86.4</v>
      </c>
      <c r="AD38" s="103"/>
    </row>
    <row r="39" spans="1:30" customFormat="1" ht="14.1" customHeight="1" x14ac:dyDescent="0.15">
      <c r="A39" s="280"/>
      <c r="B39" s="264" t="s">
        <v>20</v>
      </c>
      <c r="C39" s="265"/>
      <c r="D39" s="249">
        <v>4</v>
      </c>
      <c r="E39" s="122">
        <f>日工会外需国・地域別受注実績2026!D39/'2025'!D39*100</f>
        <v>200</v>
      </c>
      <c r="F39" s="249">
        <v>40</v>
      </c>
      <c r="G39" s="122">
        <f>日工会外需国・地域別受注実績2026!F39/'2025'!F39*100</f>
        <v>4000</v>
      </c>
      <c r="H39" s="249"/>
      <c r="I39" s="122" t="str">
        <f>IFERROR(日工会外需国・地域別受注実績2026!H39/'2025'!H39*100,"0.0")</f>
        <v>0.0</v>
      </c>
      <c r="J39" s="249"/>
      <c r="K39" s="122">
        <f>日工会外需国・地域別受注実績2026!J39/'2025'!J39*100</f>
        <v>0</v>
      </c>
      <c r="L39" s="249"/>
      <c r="M39" s="122">
        <f>日工会外需国・地域別受注実績2026!L39/'2025'!L39*100</f>
        <v>0</v>
      </c>
      <c r="N39" s="249"/>
      <c r="O39" s="122">
        <f>日工会外需国・地域別受注実績2026!N39/'2025'!N39*100</f>
        <v>0</v>
      </c>
      <c r="P39" s="249"/>
      <c r="Q39" s="122">
        <f>日工会外需国・地域別受注実績2026!P39/'2025'!P39*100</f>
        <v>0</v>
      </c>
      <c r="R39" s="249"/>
      <c r="S39" s="122">
        <f>日工会外需国・地域別受注実績2026!R39/'2025'!R39*100</f>
        <v>0</v>
      </c>
      <c r="T39" s="249"/>
      <c r="U39" s="122">
        <f>日工会外需国・地域別受注実績2026!T39/'2025'!T39*100</f>
        <v>0</v>
      </c>
      <c r="V39" s="249"/>
      <c r="W39" s="137">
        <f>日工会外需国・地域別受注実績2026!V39/'2025'!V39*100</f>
        <v>0</v>
      </c>
      <c r="X39" s="249"/>
      <c r="Y39" s="137">
        <f>日工会外需国・地域別受注実績2026!X39/'2025'!X39*100</f>
        <v>0</v>
      </c>
      <c r="Z39" s="249"/>
      <c r="AA39" s="122">
        <f>日工会外需国・地域別受注実績2026!Z39/'2025'!Z39*100</f>
        <v>0</v>
      </c>
      <c r="AB39" s="252">
        <f t="shared" si="1"/>
        <v>44</v>
      </c>
      <c r="AC39" s="255">
        <v>1466.7</v>
      </c>
      <c r="AD39" s="103"/>
    </row>
    <row r="40" spans="1:30" customFormat="1" ht="14.1" customHeight="1" x14ac:dyDescent="0.15">
      <c r="A40" s="281"/>
      <c r="B40" s="265" t="s">
        <v>21</v>
      </c>
      <c r="C40" s="265"/>
      <c r="D40" s="234">
        <f>SUM(D38:D39)</f>
        <v>391</v>
      </c>
      <c r="E40" s="241">
        <f>日工会外需国・地域別受注実績2026!D40/'2025'!D40*100</f>
        <v>55.618776671408256</v>
      </c>
      <c r="F40" s="234">
        <f>SUM(F38:F39)</f>
        <v>661</v>
      </c>
      <c r="G40" s="241">
        <f>日工会外需国・地域別受注実績2026!F40/'2025'!F40*100</f>
        <v>141.54175588865095</v>
      </c>
      <c r="H40" s="234">
        <f>SUM(H38:H39)</f>
        <v>0</v>
      </c>
      <c r="I40" s="241">
        <f>日工会外需国・地域別受注実績2026!H40/'2025'!H40*100</f>
        <v>0</v>
      </c>
      <c r="J40" s="234">
        <f>SUM(J38:J39)</f>
        <v>0</v>
      </c>
      <c r="K40" s="241">
        <f>日工会外需国・地域別受注実績2026!J40/'2025'!J40*100</f>
        <v>0</v>
      </c>
      <c r="L40" s="234">
        <f>SUM(L38:L39)</f>
        <v>0</v>
      </c>
      <c r="M40" s="241">
        <f>日工会外需国・地域別受注実績2026!L40/'2025'!L40*100</f>
        <v>0</v>
      </c>
      <c r="N40" s="234">
        <f>SUM(N38:N39)</f>
        <v>0</v>
      </c>
      <c r="O40" s="241">
        <f>日工会外需国・地域別受注実績2026!N40/'2025'!N40*100</f>
        <v>0</v>
      </c>
      <c r="P40" s="234">
        <f>SUM(P38:P39)</f>
        <v>0</v>
      </c>
      <c r="Q40" s="241">
        <f>日工会外需国・地域別受注実績2026!P40/'2025'!P40*100</f>
        <v>0</v>
      </c>
      <c r="R40" s="234">
        <f>SUM(R38:R39)</f>
        <v>0</v>
      </c>
      <c r="S40" s="241">
        <f>日工会外需国・地域別受注実績2026!R40/'2025'!R40*100</f>
        <v>0</v>
      </c>
      <c r="T40" s="234">
        <f>SUM(T38:T39)</f>
        <v>0</v>
      </c>
      <c r="U40" s="241">
        <f>日工会外需国・地域別受注実績2026!T40/'2025'!T40*100</f>
        <v>0</v>
      </c>
      <c r="V40" s="234">
        <f>SUM(V38:V39)</f>
        <v>0</v>
      </c>
      <c r="W40" s="210">
        <f>日工会外需国・地域別受注実績2026!V40/'2025'!V40*100</f>
        <v>0</v>
      </c>
      <c r="X40" s="234">
        <f>SUM(X38:X39)</f>
        <v>0</v>
      </c>
      <c r="Y40" s="241">
        <f>日工会外需国・地域別受注実績2026!X40/'2025'!X40*100</f>
        <v>0</v>
      </c>
      <c r="Z40" s="234">
        <f>SUM(Z38:Z39)</f>
        <v>0</v>
      </c>
      <c r="AA40" s="241">
        <f>日工会外需国・地域別受注実績2026!Z40/'2025'!Z40*100</f>
        <v>0</v>
      </c>
      <c r="AB40" s="234">
        <f t="shared" si="1"/>
        <v>1052</v>
      </c>
      <c r="AC40" s="257">
        <v>89.9</v>
      </c>
      <c r="AD40" s="103"/>
    </row>
    <row r="41" spans="1:30" customFormat="1" ht="14.1" customHeight="1" x14ac:dyDescent="0.15">
      <c r="A41" s="284" t="s">
        <v>67</v>
      </c>
      <c r="B41" s="285"/>
      <c r="C41" s="286"/>
      <c r="D41" s="238">
        <v>302</v>
      </c>
      <c r="E41" s="124">
        <f>日工会外需国・地域別受注実績2026!D41/'2025'!D41*100</f>
        <v>80.319148936170208</v>
      </c>
      <c r="F41" s="238">
        <v>170</v>
      </c>
      <c r="G41" s="124">
        <f>日工会外需国・地域別受注実績2026!F41/'2025'!F41*100</f>
        <v>35.639412997903563</v>
      </c>
      <c r="H41" s="238"/>
      <c r="I41" s="124">
        <f>日工会外需国・地域別受注実績2026!H41/'2025'!H41*100</f>
        <v>0</v>
      </c>
      <c r="J41" s="238"/>
      <c r="K41" s="124">
        <f>日工会外需国・地域別受注実績2026!J41/'2025'!J41*100</f>
        <v>0</v>
      </c>
      <c r="L41" s="238"/>
      <c r="M41" s="124">
        <f>日工会外需国・地域別受注実績2026!L41/'2025'!L41*100</f>
        <v>0</v>
      </c>
      <c r="N41" s="238"/>
      <c r="O41" s="124">
        <f>日工会外需国・地域別受注実績2026!N41/'2025'!N41*100</f>
        <v>0</v>
      </c>
      <c r="P41" s="238"/>
      <c r="Q41" s="124">
        <f>日工会外需国・地域別受注実績2026!P41/'2025'!P41*100</f>
        <v>0</v>
      </c>
      <c r="R41" s="238"/>
      <c r="S41" s="124">
        <f>日工会外需国・地域別受注実績2026!R41/'2025'!R41*100</f>
        <v>0</v>
      </c>
      <c r="T41" s="238"/>
      <c r="U41" s="124">
        <f>日工会外需国・地域別受注実績2026!T41/'2025'!T41*100</f>
        <v>0</v>
      </c>
      <c r="V41" s="238"/>
      <c r="W41" s="123">
        <f>日工会外需国・地域別受注実績2026!V41/'2025'!V41*100</f>
        <v>0</v>
      </c>
      <c r="X41" s="238"/>
      <c r="Y41" s="124">
        <f>日工会外需国・地域別受注実績2026!X41/'2025'!X41*100</f>
        <v>0</v>
      </c>
      <c r="Z41" s="238"/>
      <c r="AA41" s="124">
        <f>日工会外需国・地域別受注実績2026!Z41/'2025'!Z41*100</f>
        <v>0</v>
      </c>
      <c r="AB41" s="238">
        <f t="shared" si="1"/>
        <v>472</v>
      </c>
      <c r="AC41" s="256">
        <v>55.3</v>
      </c>
      <c r="AD41" s="103"/>
    </row>
    <row r="42" spans="1:30" customFormat="1" ht="14.1" customHeight="1" x14ac:dyDescent="0.15">
      <c r="A42" s="284" t="s">
        <v>60</v>
      </c>
      <c r="B42" s="285"/>
      <c r="C42" s="286"/>
      <c r="D42" s="238">
        <v>23</v>
      </c>
      <c r="E42" s="124">
        <f>日工会外需国・地域別受注実績2026!D42/'2025'!D42*100</f>
        <v>13.690476190476192</v>
      </c>
      <c r="F42" s="238">
        <v>185</v>
      </c>
      <c r="G42" s="124">
        <f>日工会外需国・地域別受注実績2026!F42/'2025'!F42*100</f>
        <v>112.12121212121211</v>
      </c>
      <c r="H42" s="238"/>
      <c r="I42" s="124" t="str">
        <f>IFERROR(日工会外需国・地域別受注実績2026!H42/'2025'!H42*100,"0.0")</f>
        <v>0.0</v>
      </c>
      <c r="J42" s="238"/>
      <c r="K42" s="124">
        <f>日工会外需国・地域別受注実績2026!J42/'2025'!J42*100</f>
        <v>0</v>
      </c>
      <c r="L42" s="238"/>
      <c r="M42" s="124">
        <f>日工会外需国・地域別受注実績2026!L42/'2025'!L42*100</f>
        <v>0</v>
      </c>
      <c r="N42" s="238"/>
      <c r="O42" s="124">
        <f>日工会外需国・地域別受注実績2026!N42/'2025'!N42*100</f>
        <v>0</v>
      </c>
      <c r="P42" s="238"/>
      <c r="Q42" s="124">
        <f>日工会外需国・地域別受注実績2026!P42/'2025'!P42*100</f>
        <v>0</v>
      </c>
      <c r="R42" s="238"/>
      <c r="S42" s="124">
        <f>日工会外需国・地域別受注実績2026!R42/'2025'!R42*100</f>
        <v>0</v>
      </c>
      <c r="T42" s="238"/>
      <c r="U42" s="124">
        <f>日工会外需国・地域別受注実績2026!T42/'2025'!T42*100</f>
        <v>0</v>
      </c>
      <c r="V42" s="238"/>
      <c r="W42" s="123">
        <f>日工会外需国・地域別受注実績2026!V42/'2025'!V42*100</f>
        <v>0</v>
      </c>
      <c r="X42" s="238"/>
      <c r="Y42" s="124">
        <f>日工会外需国・地域別受注実績2026!X42/'2025'!X42*100</f>
        <v>0</v>
      </c>
      <c r="Z42" s="238"/>
      <c r="AA42" s="124">
        <f>日工会外需国・地域別受注実績2026!Z42/'2025'!Z42*100</f>
        <v>0</v>
      </c>
      <c r="AB42" s="238">
        <f t="shared" si="1"/>
        <v>208</v>
      </c>
      <c r="AC42" s="256">
        <v>62.5</v>
      </c>
      <c r="AD42" s="103"/>
    </row>
    <row r="43" spans="1:30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112955</v>
      </c>
      <c r="E43" s="122">
        <f>日工会外需国・地域別受注実績2026!D43/'2025'!D43*100</f>
        <v>134.23054070112894</v>
      </c>
      <c r="F43" s="101">
        <f>SUM(F17,F30,F34,F37,F40:F42)</f>
        <v>109580</v>
      </c>
      <c r="G43" s="122">
        <f>日工会外需国・地域別受注実績2026!F43/'2025'!F43*100</f>
        <v>129.78645284315002</v>
      </c>
      <c r="H43" s="101">
        <f>SUM(H17,H30,H34,H37,H40:H42)</f>
        <v>0</v>
      </c>
      <c r="I43" s="122">
        <f>日工会外需国・地域別受注実績2026!H43/'2025'!H43*100</f>
        <v>0</v>
      </c>
      <c r="J43" s="101">
        <f>SUM(J17,J30,J34,J37,J40:J42)</f>
        <v>0</v>
      </c>
      <c r="K43" s="122">
        <f>日工会外需国・地域別受注実績2026!J43/'2025'!J43*100</f>
        <v>0</v>
      </c>
      <c r="L43" s="101">
        <f>SUM(L17,L30,L34,L37,L40:L42)</f>
        <v>0</v>
      </c>
      <c r="M43" s="122">
        <f>日工会外需国・地域別受注実績2026!L43/'2025'!L43*100</f>
        <v>0</v>
      </c>
      <c r="N43" s="101">
        <f>SUM(N17,N30,N34,N37,N40:N42)</f>
        <v>0</v>
      </c>
      <c r="O43" s="122">
        <f>日工会外需国・地域別受注実績2026!N43/'2025'!N43*100</f>
        <v>0</v>
      </c>
      <c r="P43" s="101">
        <f>SUM(P17,P30,P34,P37,P40:P42)</f>
        <v>0</v>
      </c>
      <c r="Q43" s="122">
        <f>日工会外需国・地域別受注実績2026!P43/'2025'!P43*100</f>
        <v>0</v>
      </c>
      <c r="R43" s="101">
        <f>SUM(R17,R30,R34,R37,R40:R42)</f>
        <v>0</v>
      </c>
      <c r="S43" s="122">
        <f>日工会外需国・地域別受注実績2026!R43/'2025'!R43*100</f>
        <v>0</v>
      </c>
      <c r="T43" s="101">
        <f>SUM(T17,T30,T34,T37,T40:T42)</f>
        <v>0</v>
      </c>
      <c r="U43" s="122">
        <f>日工会外需国・地域別受注実績2026!T43/'2025'!T43*100</f>
        <v>0</v>
      </c>
      <c r="V43" s="101">
        <f>SUM(V17,V30,V34,V37,V40:V42)</f>
        <v>0</v>
      </c>
      <c r="W43" s="123">
        <f>日工会外需国・地域別受注実績2026!V43/'2025'!V43*100</f>
        <v>0</v>
      </c>
      <c r="X43" s="101">
        <f>SUM(X17,X30,X34,X37,X40:X42)</f>
        <v>0</v>
      </c>
      <c r="Y43" s="124">
        <f>日工会外需国・地域別受注実績2026!X43/'2025'!X43*100</f>
        <v>0</v>
      </c>
      <c r="Z43" s="101">
        <f>SUM(Z17,Z30,Z34,Z37,Z40:Z42)</f>
        <v>0</v>
      </c>
      <c r="AA43" s="122">
        <f>日工会外需国・地域別受注実績2026!Z43/'2025'!Z43*100</f>
        <v>0</v>
      </c>
      <c r="AB43" s="238">
        <f t="shared" si="1"/>
        <v>222535</v>
      </c>
      <c r="AC43" s="256">
        <v>132</v>
      </c>
    </row>
    <row r="44" spans="1:30" customFormat="1" ht="14.1" customHeight="1" x14ac:dyDescent="0.15">
      <c r="A44" s="141"/>
      <c r="B44" s="277" t="s">
        <v>38</v>
      </c>
      <c r="C44" s="278"/>
      <c r="D44" s="234">
        <v>111969</v>
      </c>
      <c r="E44" s="241">
        <f>日工会外需国・地域別受注実績2026!D44/'2025'!D44*100</f>
        <v>133.49030735115286</v>
      </c>
      <c r="F44" s="234">
        <v>108563</v>
      </c>
      <c r="G44" s="241">
        <f>日工会外需国・地域別受注実績2026!F44/'2025'!F44*100</f>
        <v>129.66307164952764</v>
      </c>
      <c r="H44" s="234"/>
      <c r="I44" s="241">
        <f>日工会外需国・地域別受注実績2026!H44/'2025'!H44*100</f>
        <v>0</v>
      </c>
      <c r="J44" s="234"/>
      <c r="K44" s="241">
        <f>日工会外需国・地域別受注実績2026!J44/'2025'!J44*100</f>
        <v>0</v>
      </c>
      <c r="L44" s="234"/>
      <c r="M44" s="241">
        <f>日工会外需国・地域別受注実績2026!L44/'2025'!L44*100</f>
        <v>0</v>
      </c>
      <c r="N44" s="234"/>
      <c r="O44" s="241">
        <f>日工会外需国・地域別受注実績2026!N44/'2025'!N44*100</f>
        <v>0</v>
      </c>
      <c r="P44" s="234"/>
      <c r="Q44" s="241">
        <f>日工会外需国・地域別受注実績2026!P44/'2025'!P44*100</f>
        <v>0</v>
      </c>
      <c r="R44" s="234"/>
      <c r="S44" s="241">
        <f>日工会外需国・地域別受注実績2026!R44/'2025'!R44*100</f>
        <v>0</v>
      </c>
      <c r="T44" s="234"/>
      <c r="U44" s="241">
        <f>日工会外需国・地域別受注実績2026!T44/'2025'!T44*100</f>
        <v>0</v>
      </c>
      <c r="V44" s="234"/>
      <c r="W44" s="210">
        <f>日工会外需国・地域別受注実績2026!V44/'2025'!V44*100</f>
        <v>0</v>
      </c>
      <c r="X44" s="250"/>
      <c r="Y44" s="241">
        <f>日工会外需国・地域別受注実績2026!X44/'2025'!X44*100</f>
        <v>0</v>
      </c>
      <c r="Z44" s="234"/>
      <c r="AA44" s="241">
        <f>日工会外需国・地域別受注実績2026!Z44/'2025'!Z44*100</f>
        <v>0</v>
      </c>
      <c r="AB44" s="234">
        <f t="shared" si="1"/>
        <v>220532</v>
      </c>
      <c r="AC44" s="257">
        <v>131.6</v>
      </c>
    </row>
    <row r="45" spans="1:30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</row>
    <row r="46" spans="1:30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0" ht="14.1" customHeight="1" x14ac:dyDescent="0.15">
      <c r="A47" s="7"/>
      <c r="B47" t="s">
        <v>69</v>
      </c>
      <c r="K47" s="58"/>
      <c r="L47" s="62"/>
      <c r="AB47" s="60"/>
    </row>
    <row r="48" spans="1:30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B8AC45B0-0DD8-44DE-995F-D2DFB3C5D3CD}"/>
  </dataValidations>
  <pageMargins left="0.62992125984251968" right="0.59055118110236227" top="0.78740157480314965" bottom="0.6692913385826772" header="0.47244094488188981" footer="0.51181102362204722"/>
  <pageSetup paperSize="9" scale="53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 activeCell="AC24" sqref="AC24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9.75" style="7" customWidth="1"/>
    <col min="6" max="6" width="7.5" style="8" customWidth="1"/>
    <col min="7" max="7" width="7.5" style="7" customWidth="1"/>
    <col min="8" max="8" width="9.125" style="8" customWidth="1"/>
    <col min="9" max="9" width="7.125" style="7" customWidth="1"/>
    <col min="10" max="10" width="7.5" style="8" customWidth="1"/>
    <col min="11" max="11" width="7.125" style="7" customWidth="1"/>
    <col min="12" max="12" width="7.5" style="8" customWidth="1"/>
    <col min="13" max="13" width="8.5" style="7" customWidth="1"/>
    <col min="14" max="14" width="7.5" style="8" customWidth="1"/>
    <col min="15" max="15" width="8.625" style="7" customWidth="1"/>
    <col min="16" max="16" width="7.625" style="8" customWidth="1"/>
    <col min="17" max="17" width="7.75" style="7" customWidth="1"/>
    <col min="18" max="18" width="7.5" style="8" customWidth="1"/>
    <col min="19" max="19" width="7.75" style="7" customWidth="1"/>
    <col min="20" max="20" width="7.5" style="8" customWidth="1"/>
    <col min="21" max="21" width="7.75" style="7" customWidth="1"/>
    <col min="22" max="22" width="9.25" style="8" bestFit="1" customWidth="1"/>
    <col min="23" max="23" width="8.5" style="7" bestFit="1" customWidth="1"/>
    <col min="24" max="24" width="9.25" style="8" bestFit="1" customWidth="1"/>
    <col min="25" max="25" width="8.5" style="7" bestFit="1" customWidth="1"/>
    <col min="26" max="26" width="9.25" style="8" customWidth="1"/>
    <col min="27" max="27" width="9.25" style="7" customWidth="1"/>
    <col min="28" max="28" width="10.7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60" t="s">
        <v>84</v>
      </c>
      <c r="B2" s="260"/>
      <c r="C2" s="26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1" t="s">
        <v>15</v>
      </c>
      <c r="B3" s="264" t="s">
        <v>16</v>
      </c>
      <c r="C3" s="265"/>
      <c r="D3" s="61">
        <v>2629</v>
      </c>
      <c r="E3" s="112">
        <f>'2025'!D3/'2024'!D3*100</f>
        <v>106.43724696356276</v>
      </c>
      <c r="F3" s="61">
        <v>3041</v>
      </c>
      <c r="G3" s="112">
        <f>'2025'!F3/'2024'!F3*100</f>
        <v>171.90503109101186</v>
      </c>
      <c r="H3" s="61">
        <v>2587</v>
      </c>
      <c r="I3" s="112">
        <f>'2025'!H3/'2024'!H3*100</f>
        <v>131.12012164216929</v>
      </c>
      <c r="J3" s="61">
        <v>3238</v>
      </c>
      <c r="K3" s="112">
        <f>'2025'!J3/'2024'!J3*100</f>
        <v>102.40354206198607</v>
      </c>
      <c r="L3" s="61">
        <v>2396</v>
      </c>
      <c r="M3" s="112">
        <f>'2025'!L3/'2024'!L3*100</f>
        <v>80.053458068827268</v>
      </c>
      <c r="N3" s="61">
        <v>1941</v>
      </c>
      <c r="O3" s="112">
        <f>'2025'!N3/'2024'!N3*100</f>
        <v>81.726315789473674</v>
      </c>
      <c r="P3" s="61">
        <v>1841</v>
      </c>
      <c r="Q3" s="112">
        <f>'2025'!P3/'2024'!P3*100</f>
        <v>82.371364653243845</v>
      </c>
      <c r="R3" s="61">
        <v>2086</v>
      </c>
      <c r="S3" s="112">
        <f>'2025'!R3/'2024'!R3*100</f>
        <v>54.450535108326804</v>
      </c>
      <c r="T3" s="61">
        <v>2531</v>
      </c>
      <c r="U3" s="112">
        <f>'2025'!T3/'2024'!T3*100</f>
        <v>123.82583170254402</v>
      </c>
      <c r="V3" s="61">
        <v>4311</v>
      </c>
      <c r="W3" s="112" t="s">
        <v>85</v>
      </c>
      <c r="X3" s="61">
        <v>2836</v>
      </c>
      <c r="Y3" s="112" t="s">
        <v>132</v>
      </c>
      <c r="Z3" s="61">
        <v>1924</v>
      </c>
      <c r="AA3" s="112">
        <f>'2025'!Z3/'2024'!Z3*100</f>
        <v>80.033277870216295</v>
      </c>
      <c r="AB3" s="88">
        <v>29437</v>
      </c>
      <c r="AC3" s="208" t="s">
        <v>161</v>
      </c>
      <c r="AD3" s="114" t="s">
        <v>17</v>
      </c>
    </row>
    <row r="4" spans="1:33" customFormat="1" ht="14.1" customHeight="1" x14ac:dyDescent="0.15">
      <c r="A4" s="262"/>
      <c r="B4" s="264" t="s">
        <v>18</v>
      </c>
      <c r="C4" s="265"/>
      <c r="D4" s="89">
        <v>1285</v>
      </c>
      <c r="E4" s="112">
        <f>'2025'!D4/'2024'!D4*100</f>
        <v>76.900059844404538</v>
      </c>
      <c r="F4" s="89">
        <v>1683</v>
      </c>
      <c r="G4" s="112">
        <f>'2025'!F4/'2024'!F4*100</f>
        <v>119.7864768683274</v>
      </c>
      <c r="H4" s="89">
        <v>2182</v>
      </c>
      <c r="I4" s="112">
        <f>'2025'!H4/'2024'!H4*100</f>
        <v>108.88223552894212</v>
      </c>
      <c r="J4" s="89">
        <v>1825</v>
      </c>
      <c r="K4" s="112">
        <f>'2025'!J4/'2024'!J4*100</f>
        <v>83.869485294117652</v>
      </c>
      <c r="L4" s="89">
        <v>1619</v>
      </c>
      <c r="M4" s="112">
        <f>'2025'!L4/'2024'!L4*100</f>
        <v>72.829509671614929</v>
      </c>
      <c r="N4" s="89">
        <v>1268</v>
      </c>
      <c r="O4" s="112">
        <f>'2025'!N4/'2024'!N4*100</f>
        <v>44.258289703315882</v>
      </c>
      <c r="P4" s="89">
        <v>1550</v>
      </c>
      <c r="Q4" s="112">
        <f>'2025'!P4/'2024'!P4*100</f>
        <v>71.166207529843888</v>
      </c>
      <c r="R4" s="89">
        <v>1118</v>
      </c>
      <c r="S4" s="112">
        <f>'2025'!R4/'2024'!R4*100</f>
        <v>98.589065255731924</v>
      </c>
      <c r="T4" s="89">
        <v>1486</v>
      </c>
      <c r="U4" s="112">
        <f>'2025'!T4/'2024'!T4*100</f>
        <v>63.913978494623656</v>
      </c>
      <c r="V4" s="89">
        <v>2142</v>
      </c>
      <c r="W4" s="112" t="s">
        <v>86</v>
      </c>
      <c r="X4" s="89">
        <v>1811</v>
      </c>
      <c r="Y4" s="112" t="s">
        <v>133</v>
      </c>
      <c r="Z4" s="89">
        <v>1328</v>
      </c>
      <c r="AA4" s="112">
        <f>'2025'!Z4/'2024'!Z4*100</f>
        <v>81.074481074481071</v>
      </c>
      <c r="AB4" s="90">
        <v>17969</v>
      </c>
      <c r="AC4" s="212" t="s">
        <v>162</v>
      </c>
      <c r="AD4" s="114" t="s">
        <v>17</v>
      </c>
    </row>
    <row r="5" spans="1:33" customFormat="1" ht="14.1" customHeight="1" x14ac:dyDescent="0.15">
      <c r="A5" s="262"/>
      <c r="B5" s="264" t="s">
        <v>19</v>
      </c>
      <c r="C5" s="265"/>
      <c r="D5" s="89">
        <v>27600</v>
      </c>
      <c r="E5" s="112">
        <f>'2025'!D5/'2024'!D5*100</f>
        <v>121.6609362602486</v>
      </c>
      <c r="F5" s="89">
        <v>26684</v>
      </c>
      <c r="G5" s="112">
        <f>'2025'!F5/'2024'!F5*100</f>
        <v>116.93763968622639</v>
      </c>
      <c r="H5" s="89">
        <v>36087</v>
      </c>
      <c r="I5" s="112">
        <f>'2025'!H5/'2024'!H5*100</f>
        <v>142.22598825523193</v>
      </c>
      <c r="J5" s="89">
        <v>33980</v>
      </c>
      <c r="K5" s="112">
        <f>'2025'!J5/'2024'!J5*100</f>
        <v>127.93674698795181</v>
      </c>
      <c r="L5" s="89">
        <v>30954</v>
      </c>
      <c r="M5" s="112">
        <f>'2025'!L5/'2024'!L5*100</f>
        <v>110.60135062707685</v>
      </c>
      <c r="N5" s="89">
        <v>32177</v>
      </c>
      <c r="O5" s="112">
        <f>'2025'!N5/'2024'!N5*100</f>
        <v>101.52074459693958</v>
      </c>
      <c r="P5" s="89">
        <v>31954</v>
      </c>
      <c r="Q5" s="112">
        <f>'2025'!P5/'2024'!P5*100</f>
        <v>108.33700627224954</v>
      </c>
      <c r="R5" s="89">
        <v>29324</v>
      </c>
      <c r="S5" s="112">
        <f>'2025'!R5/'2024'!R5*100</f>
        <v>102.77583064629188</v>
      </c>
      <c r="T5" s="89">
        <v>34283</v>
      </c>
      <c r="U5" s="112">
        <f>'2025'!T5/'2024'!T5*100</f>
        <v>125.03829600992049</v>
      </c>
      <c r="V5" s="89">
        <v>31791</v>
      </c>
      <c r="W5" s="112" t="s">
        <v>87</v>
      </c>
      <c r="X5" s="89">
        <v>38128</v>
      </c>
      <c r="Y5" s="112" t="s">
        <v>134</v>
      </c>
      <c r="Z5" s="89">
        <v>37125</v>
      </c>
      <c r="AA5" s="112">
        <f>'2025'!Z5/'2024'!Z5*100</f>
        <v>102.40814299900696</v>
      </c>
      <c r="AB5" s="90">
        <v>352962</v>
      </c>
      <c r="AC5" s="212" t="s">
        <v>163</v>
      </c>
      <c r="AD5" s="114" t="s">
        <v>17</v>
      </c>
    </row>
    <row r="6" spans="1:33" customFormat="1" ht="14.1" customHeight="1" x14ac:dyDescent="0.15">
      <c r="A6" s="262"/>
      <c r="B6" s="264" t="s">
        <v>20</v>
      </c>
      <c r="C6" s="265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'2025'!H6/'2024'!H6*100</f>
        <v>0</v>
      </c>
      <c r="J6" s="91">
        <v>65</v>
      </c>
      <c r="K6" s="122">
        <f>'2025'!J6/'2024'!J6*100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 t="s">
        <v>65</v>
      </c>
      <c r="X6" s="91">
        <v>0</v>
      </c>
      <c r="Y6" s="122" t="s">
        <v>64</v>
      </c>
      <c r="Z6" s="91">
        <v>0</v>
      </c>
      <c r="AA6" s="122" t="s">
        <v>64</v>
      </c>
      <c r="AB6" s="92">
        <v>107</v>
      </c>
      <c r="AC6" s="217" t="s">
        <v>125</v>
      </c>
      <c r="AD6" s="114" t="s">
        <v>17</v>
      </c>
    </row>
    <row r="7" spans="1:33" customFormat="1" ht="14.1" customHeight="1" x14ac:dyDescent="0.15">
      <c r="A7" s="263"/>
      <c r="B7" s="265" t="s">
        <v>21</v>
      </c>
      <c r="C7" s="265"/>
      <c r="D7" s="234">
        <f>SUM(D3:D6)</f>
        <v>31556</v>
      </c>
      <c r="E7" s="241">
        <f>'2025'!D7/'2024'!D7*100</f>
        <v>117.62776307451448</v>
      </c>
      <c r="F7" s="234">
        <f>SUM(F3:F6)</f>
        <v>31408</v>
      </c>
      <c r="G7" s="241">
        <f>'2025'!F7/'2024'!F7*100</f>
        <v>120.83253183549417</v>
      </c>
      <c r="H7" s="234">
        <f>SUM(H3:H6)</f>
        <v>40856</v>
      </c>
      <c r="I7" s="241">
        <f>'2025'!H7/'2024'!H7*100</f>
        <v>137.9804120229652</v>
      </c>
      <c r="J7" s="234">
        <f>SUM(J3:J6)</f>
        <v>39108</v>
      </c>
      <c r="K7" s="241">
        <f>'2025'!J7/'2024'!J7*100</f>
        <v>122.46891929978392</v>
      </c>
      <c r="L7" s="234">
        <f>SUM(L3:L6)</f>
        <v>34969</v>
      </c>
      <c r="M7" s="241">
        <f>'2025'!L7/'2024'!L7*100</f>
        <v>105.31879649429268</v>
      </c>
      <c r="N7" s="234">
        <f>SUM(N3:N6)</f>
        <v>35386</v>
      </c>
      <c r="O7" s="241">
        <f>'2025'!N7/'2024'!N7*100</f>
        <v>95.806145932042767</v>
      </c>
      <c r="P7" s="234">
        <f>SUM(P3:P6)</f>
        <v>35345</v>
      </c>
      <c r="Q7" s="241">
        <f>'2025'!P7/'2024'!P7*100</f>
        <v>104.23793794974637</v>
      </c>
      <c r="R7" s="234">
        <f>SUM(R3:R6)</f>
        <v>32528</v>
      </c>
      <c r="S7" s="241">
        <f>'2025'!R7/'2024'!R7*100</f>
        <v>96.835461879670149</v>
      </c>
      <c r="T7" s="234">
        <f>SUM(T3:T6)</f>
        <v>38300</v>
      </c>
      <c r="U7" s="241">
        <f>'2025'!T7/'2024'!T7*100</f>
        <v>120.48571788096136</v>
      </c>
      <c r="V7" s="234">
        <v>38244</v>
      </c>
      <c r="W7" s="241" t="s">
        <v>88</v>
      </c>
      <c r="X7" s="234">
        <f>SUM(X3:X6)</f>
        <v>42775</v>
      </c>
      <c r="Y7" s="241">
        <f>'2025'!X7/'2024'!X7*100</f>
        <v>134.24661833474562</v>
      </c>
      <c r="Z7" s="234">
        <f>SUM(Z3:Z6)</f>
        <v>40377</v>
      </c>
      <c r="AA7" s="241">
        <f>'2025'!Z7/'2024'!Z7*100</f>
        <v>100.20598600287884</v>
      </c>
      <c r="AB7" s="234">
        <f t="shared" ref="AB7:AB43" si="0">SUM(D7,F7,H7,J7,L7,N7,P7,R7,T7,V7,X7,Z7)</f>
        <v>440852</v>
      </c>
      <c r="AC7" s="213" t="s">
        <v>126</v>
      </c>
      <c r="AD7" s="114" t="s">
        <v>17</v>
      </c>
    </row>
    <row r="8" spans="1:33" customFormat="1" ht="14.1" customHeight="1" x14ac:dyDescent="0.15">
      <c r="A8" s="266" t="s">
        <v>61</v>
      </c>
      <c r="B8" s="264" t="s">
        <v>22</v>
      </c>
      <c r="C8" s="265"/>
      <c r="D8" s="61">
        <v>1057</v>
      </c>
      <c r="E8" s="112">
        <f>'2025'!D8/'2024'!D8*100</f>
        <v>47.0404984423676</v>
      </c>
      <c r="F8" s="61">
        <v>1125</v>
      </c>
      <c r="G8" s="112">
        <f>'2025'!F8/'2024'!F8*100</f>
        <v>67.527010804321733</v>
      </c>
      <c r="H8" s="61">
        <v>1200</v>
      </c>
      <c r="I8" s="112">
        <f>'2025'!H8/'2024'!H8*100</f>
        <v>79.051383399209485</v>
      </c>
      <c r="J8" s="61">
        <v>1267</v>
      </c>
      <c r="K8" s="112">
        <f>'2025'!J8/'2024'!J8*100</f>
        <v>114.97277676950999</v>
      </c>
      <c r="L8" s="61">
        <v>2662</v>
      </c>
      <c r="M8" s="112">
        <f>'2025'!L8/'2024'!L8*100</f>
        <v>121.83066361556062</v>
      </c>
      <c r="N8" s="61">
        <v>1500</v>
      </c>
      <c r="O8" s="112">
        <f>'2025'!N8/'2024'!N8*100</f>
        <v>58.570870753611871</v>
      </c>
      <c r="P8" s="61">
        <v>1030</v>
      </c>
      <c r="Q8" s="112">
        <f>'2025'!P8/'2024'!P8*100</f>
        <v>64.98422712933754</v>
      </c>
      <c r="R8" s="61">
        <v>1787</v>
      </c>
      <c r="S8" s="112">
        <f>'2025'!R8/'2024'!R8*100</f>
        <v>172.15799614643547</v>
      </c>
      <c r="T8" s="61">
        <v>1438</v>
      </c>
      <c r="U8" s="112">
        <f>'2025'!T8/'2024'!T8*100</f>
        <v>79.491431730237707</v>
      </c>
      <c r="V8" s="61">
        <v>1947</v>
      </c>
      <c r="W8" s="112" t="s">
        <v>89</v>
      </c>
      <c r="X8" s="61">
        <v>1618</v>
      </c>
      <c r="Y8" s="112" t="s">
        <v>135</v>
      </c>
      <c r="Z8" s="61">
        <v>1523</v>
      </c>
      <c r="AA8" s="112">
        <f>'2025'!Z8/'2024'!Z8*100</f>
        <v>119.63864886095837</v>
      </c>
      <c r="AB8" s="61">
        <v>16631</v>
      </c>
      <c r="AC8" s="218" t="s">
        <v>164</v>
      </c>
      <c r="AD8" s="114" t="s">
        <v>17</v>
      </c>
    </row>
    <row r="9" spans="1:33" customFormat="1" ht="14.1" customHeight="1" x14ac:dyDescent="0.15">
      <c r="A9" s="267"/>
      <c r="B9" s="269" t="s">
        <v>23</v>
      </c>
      <c r="C9" s="270"/>
      <c r="D9" s="89">
        <v>334</v>
      </c>
      <c r="E9" s="112">
        <f>'2025'!D9/'2024'!D9*100</f>
        <v>33.839918946301921</v>
      </c>
      <c r="F9" s="89">
        <v>634</v>
      </c>
      <c r="G9" s="112">
        <f>'2025'!F9/'2024'!F9*100</f>
        <v>75.118483412322277</v>
      </c>
      <c r="H9" s="89">
        <v>559</v>
      </c>
      <c r="I9" s="112">
        <f>'2025'!H9/'2024'!H9*100</f>
        <v>56.866734486266537</v>
      </c>
      <c r="J9" s="89">
        <v>969</v>
      </c>
      <c r="K9" s="112">
        <f>'2025'!J9/'2024'!J9*100</f>
        <v>84.187662901824496</v>
      </c>
      <c r="L9" s="89">
        <v>922</v>
      </c>
      <c r="M9" s="112">
        <f>'2025'!L9/'2024'!L9*100</f>
        <v>84.820607175712965</v>
      </c>
      <c r="N9" s="89">
        <v>670</v>
      </c>
      <c r="O9" s="112">
        <f>'2025'!N9/'2024'!N9*100</f>
        <v>71.811361200428721</v>
      </c>
      <c r="P9" s="89">
        <v>903</v>
      </c>
      <c r="Q9" s="112">
        <f>'2025'!P9/'2024'!P9*100</f>
        <v>80.769230769230774</v>
      </c>
      <c r="R9" s="89">
        <v>925</v>
      </c>
      <c r="S9" s="112">
        <f>'2025'!R9/'2024'!R9*100</f>
        <v>125</v>
      </c>
      <c r="T9" s="89">
        <v>793</v>
      </c>
      <c r="U9" s="112">
        <f>'2025'!T9/'2024'!T9*100</f>
        <v>254.16666666666666</v>
      </c>
      <c r="V9" s="89">
        <v>1635</v>
      </c>
      <c r="W9" s="112" t="s">
        <v>90</v>
      </c>
      <c r="X9" s="89">
        <v>525</v>
      </c>
      <c r="Y9" s="112" t="s">
        <v>136</v>
      </c>
      <c r="Z9" s="89">
        <v>895</v>
      </c>
      <c r="AA9" s="112">
        <f>'2025'!Z9/'2024'!Z9*100</f>
        <v>146.96223316912972</v>
      </c>
      <c r="AB9" s="89">
        <v>8869</v>
      </c>
      <c r="AC9" s="212" t="s">
        <v>165</v>
      </c>
      <c r="AD9" s="114" t="s">
        <v>17</v>
      </c>
    </row>
    <row r="10" spans="1:33" customFormat="1" ht="14.1" customHeight="1" x14ac:dyDescent="0.15">
      <c r="A10" s="267"/>
      <c r="B10" s="269" t="s">
        <v>24</v>
      </c>
      <c r="C10" s="270"/>
      <c r="D10" s="89">
        <v>542</v>
      </c>
      <c r="E10" s="112">
        <f>'2025'!D10/'2024'!D10*100</f>
        <v>59.625962596259626</v>
      </c>
      <c r="F10" s="89">
        <v>525</v>
      </c>
      <c r="G10" s="112">
        <f>'2025'!F10/'2024'!F10*100</f>
        <v>144.23076923076923</v>
      </c>
      <c r="H10" s="89">
        <v>814</v>
      </c>
      <c r="I10" s="112">
        <f>'2025'!H10/'2024'!H10*100</f>
        <v>171.00840336134453</v>
      </c>
      <c r="J10" s="89">
        <v>986</v>
      </c>
      <c r="K10" s="112">
        <f>'2025'!J10/'2024'!J10*100</f>
        <v>365.18518518518522</v>
      </c>
      <c r="L10" s="89">
        <v>442</v>
      </c>
      <c r="M10" s="112">
        <f>'2025'!L10/'2024'!L10*100</f>
        <v>70.382165605095537</v>
      </c>
      <c r="N10" s="89">
        <v>513</v>
      </c>
      <c r="O10" s="112">
        <f>'2025'!N10/'2024'!N10*100</f>
        <v>152.22551928783383</v>
      </c>
      <c r="P10" s="89">
        <v>800</v>
      </c>
      <c r="Q10" s="112">
        <f>'2025'!P10/'2024'!P10*100</f>
        <v>261.43790849673201</v>
      </c>
      <c r="R10" s="89">
        <v>564</v>
      </c>
      <c r="S10" s="112">
        <f>'2025'!R10/'2024'!R10*100</f>
        <v>191.18644067796612</v>
      </c>
      <c r="T10" s="89">
        <v>715</v>
      </c>
      <c r="U10" s="112">
        <f>'2025'!T10/'2024'!T10*100</f>
        <v>84.916864608076011</v>
      </c>
      <c r="V10" s="89">
        <v>991</v>
      </c>
      <c r="W10" s="112" t="s">
        <v>91</v>
      </c>
      <c r="X10" s="89">
        <v>919</v>
      </c>
      <c r="Y10" s="112" t="s">
        <v>137</v>
      </c>
      <c r="Z10" s="89">
        <v>968</v>
      </c>
      <c r="AA10" s="112">
        <f>'2025'!Z10/'2024'!Z10*100</f>
        <v>124.74226804123711</v>
      </c>
      <c r="AB10" s="89">
        <v>7811</v>
      </c>
      <c r="AC10" s="212" t="s">
        <v>166</v>
      </c>
      <c r="AD10" s="114" t="s">
        <v>17</v>
      </c>
    </row>
    <row r="11" spans="1:33" customFormat="1" ht="14.1" customHeight="1" x14ac:dyDescent="0.15">
      <c r="A11" s="267"/>
      <c r="B11" s="269" t="s">
        <v>43</v>
      </c>
      <c r="C11" s="270"/>
      <c r="D11" s="89">
        <v>370</v>
      </c>
      <c r="E11" s="112">
        <f>'2025'!D11/'2024'!D11*100</f>
        <v>445.7831325301205</v>
      </c>
      <c r="F11" s="89">
        <v>137</v>
      </c>
      <c r="G11" s="112">
        <f>'2025'!F11/'2024'!F11*100</f>
        <v>39.710144927536234</v>
      </c>
      <c r="H11" s="89">
        <v>149</v>
      </c>
      <c r="I11" s="112">
        <f>'2025'!H11/'2024'!H11*100</f>
        <v>62.605042016806721</v>
      </c>
      <c r="J11" s="89">
        <v>84</v>
      </c>
      <c r="K11" s="112">
        <f>'2025'!J11/'2024'!J11*100</f>
        <v>56.375838926174495</v>
      </c>
      <c r="L11" s="89">
        <v>142</v>
      </c>
      <c r="M11" s="112">
        <f>'2025'!L11/'2024'!L11*100</f>
        <v>125.66371681415929</v>
      </c>
      <c r="N11" s="89">
        <v>152</v>
      </c>
      <c r="O11" s="112">
        <f>'2025'!N11/'2024'!N11*100</f>
        <v>49.511400651465799</v>
      </c>
      <c r="P11" s="89">
        <v>68</v>
      </c>
      <c r="Q11" s="112">
        <f>'2025'!P11/'2024'!P11*100</f>
        <v>111.47540983606557</v>
      </c>
      <c r="R11" s="89">
        <v>105</v>
      </c>
      <c r="S11" s="112">
        <f>'2025'!R11/'2024'!R11*100</f>
        <v>87.5</v>
      </c>
      <c r="T11" s="89">
        <v>487</v>
      </c>
      <c r="U11" s="112">
        <f>'2025'!T11/'2024'!T11*100</f>
        <v>130.91397849462365</v>
      </c>
      <c r="V11" s="89">
        <v>386</v>
      </c>
      <c r="W11" s="112" t="s">
        <v>92</v>
      </c>
      <c r="X11" s="89">
        <v>454</v>
      </c>
      <c r="Y11" s="112" t="s">
        <v>138</v>
      </c>
      <c r="Z11" s="89">
        <v>417</v>
      </c>
      <c r="AA11" s="112">
        <f>'2025'!Z11/'2024'!Z11*100</f>
        <v>105.3030303030303</v>
      </c>
      <c r="AB11" s="89">
        <f t="shared" si="0"/>
        <v>2951</v>
      </c>
      <c r="AC11" s="212" t="s">
        <v>127</v>
      </c>
      <c r="AD11" s="114"/>
    </row>
    <row r="12" spans="1:33" customFormat="1" ht="14.1" customHeight="1" x14ac:dyDescent="0.15">
      <c r="A12" s="267"/>
      <c r="B12" s="269" t="s">
        <v>44</v>
      </c>
      <c r="C12" s="270"/>
      <c r="D12" s="89">
        <v>632</v>
      </c>
      <c r="E12" s="112">
        <f>'2025'!D12/'2024'!D12*100</f>
        <v>123.4375</v>
      </c>
      <c r="F12" s="89">
        <v>696</v>
      </c>
      <c r="G12" s="112">
        <f>'2025'!F12/'2024'!F12*100</f>
        <v>175.75757575757575</v>
      </c>
      <c r="H12" s="89">
        <v>480</v>
      </c>
      <c r="I12" s="112">
        <f>'2025'!H12/'2024'!H12*100</f>
        <v>221.19815668202767</v>
      </c>
      <c r="J12" s="89">
        <v>223</v>
      </c>
      <c r="K12" s="112">
        <f>'2025'!J12/'2024'!J12*100</f>
        <v>45.696721311475407</v>
      </c>
      <c r="L12" s="89">
        <v>453</v>
      </c>
      <c r="M12" s="112">
        <f>'2025'!L12/'2024'!L12*100</f>
        <v>240.95744680851064</v>
      </c>
      <c r="N12" s="89">
        <v>353</v>
      </c>
      <c r="O12" s="112">
        <f>'2025'!N12/'2024'!N12*100</f>
        <v>70.178926441351891</v>
      </c>
      <c r="P12" s="89">
        <v>364</v>
      </c>
      <c r="Q12" s="112">
        <f>'2025'!P12/'2024'!P12*100</f>
        <v>58.24</v>
      </c>
      <c r="R12" s="89">
        <v>455</v>
      </c>
      <c r="S12" s="112">
        <f>'2025'!R12/'2024'!R12*100</f>
        <v>112.34567901234568</v>
      </c>
      <c r="T12" s="89">
        <v>1245</v>
      </c>
      <c r="U12" s="112">
        <f>'2025'!T12/'2024'!T12*100</f>
        <v>295.02369668246445</v>
      </c>
      <c r="V12" s="89">
        <v>1697</v>
      </c>
      <c r="W12" s="112" t="s">
        <v>93</v>
      </c>
      <c r="X12" s="89">
        <v>614</v>
      </c>
      <c r="Y12" s="112" t="s">
        <v>139</v>
      </c>
      <c r="Z12" s="89">
        <v>514</v>
      </c>
      <c r="AA12" s="112">
        <f>'2025'!Z12/'2024'!Z12*100</f>
        <v>138.544474393531</v>
      </c>
      <c r="AB12" s="89">
        <f t="shared" si="0"/>
        <v>7726</v>
      </c>
      <c r="AC12" s="212" t="s">
        <v>128</v>
      </c>
      <c r="AD12" s="114"/>
    </row>
    <row r="13" spans="1:33" customFormat="1" ht="14.1" customHeight="1" x14ac:dyDescent="0.15">
      <c r="A13" s="267"/>
      <c r="B13" s="269" t="s">
        <v>45</v>
      </c>
      <c r="C13" s="270"/>
      <c r="D13" s="89">
        <v>1743</v>
      </c>
      <c r="E13" s="112">
        <f>'2025'!D13/'2024'!D13*100</f>
        <v>171.89349112426035</v>
      </c>
      <c r="F13" s="89">
        <v>1187</v>
      </c>
      <c r="G13" s="112">
        <f>'2025'!F13/'2024'!F13*100</f>
        <v>71.722054380664659</v>
      </c>
      <c r="H13" s="89">
        <v>1621</v>
      </c>
      <c r="I13" s="112">
        <f>'2025'!H13/'2024'!H13*100</f>
        <v>137.14043993231812</v>
      </c>
      <c r="J13" s="89">
        <v>851</v>
      </c>
      <c r="K13" s="112">
        <f>'2025'!J13/'2024'!J13*100</f>
        <v>64.862804878048792</v>
      </c>
      <c r="L13" s="89">
        <v>1034</v>
      </c>
      <c r="M13" s="112">
        <f>'2025'!L13/'2024'!L13*100</f>
        <v>108.27225130890052</v>
      </c>
      <c r="N13" s="89">
        <v>2923</v>
      </c>
      <c r="O13" s="112">
        <f>'2025'!N13/'2024'!N13*100</f>
        <v>382.5916230366492</v>
      </c>
      <c r="P13" s="89">
        <v>2923</v>
      </c>
      <c r="Q13" s="112">
        <f>'2025'!P13/'2024'!P13*100</f>
        <v>247.71186440677968</v>
      </c>
      <c r="R13" s="89">
        <v>1848</v>
      </c>
      <c r="S13" s="112">
        <f>'2025'!R13/'2024'!R13*100</f>
        <v>85.082872928176798</v>
      </c>
      <c r="T13" s="89">
        <v>1310</v>
      </c>
      <c r="U13" s="112">
        <f>'2025'!T13/'2024'!T13*100</f>
        <v>64.15279138099902</v>
      </c>
      <c r="V13" s="89">
        <v>955</v>
      </c>
      <c r="W13" s="112" t="s">
        <v>94</v>
      </c>
      <c r="X13" s="89">
        <v>1125</v>
      </c>
      <c r="Y13" s="112" t="s">
        <v>140</v>
      </c>
      <c r="Z13" s="89">
        <v>1091</v>
      </c>
      <c r="AA13" s="112">
        <f>'2025'!Z13/'2024'!Z13*100</f>
        <v>43.379721669980121</v>
      </c>
      <c r="AB13" s="89">
        <v>17520</v>
      </c>
      <c r="AC13" s="212" t="s">
        <v>167</v>
      </c>
      <c r="AD13" s="114"/>
    </row>
    <row r="14" spans="1:33" customFormat="1" ht="14.1" customHeight="1" x14ac:dyDescent="0.15">
      <c r="A14" s="267"/>
      <c r="B14" s="264" t="s">
        <v>25</v>
      </c>
      <c r="C14" s="271"/>
      <c r="D14" s="89">
        <v>8387</v>
      </c>
      <c r="E14" s="112">
        <f>'2025'!D14/'2024'!D14*100</f>
        <v>198.0869154463864</v>
      </c>
      <c r="F14" s="89">
        <v>5388</v>
      </c>
      <c r="G14" s="112">
        <f>'2025'!F14/'2024'!F14*100</f>
        <v>104.43884473735221</v>
      </c>
      <c r="H14" s="89">
        <v>9821</v>
      </c>
      <c r="I14" s="112">
        <f>'2025'!H14/'2024'!H14*100</f>
        <v>227.49594625897615</v>
      </c>
      <c r="J14" s="89">
        <v>4744</v>
      </c>
      <c r="K14" s="112">
        <f>'2025'!J14/'2024'!J14*100</f>
        <v>85.523706508022357</v>
      </c>
      <c r="L14" s="89">
        <v>4527</v>
      </c>
      <c r="M14" s="112">
        <f>'2025'!L14/'2024'!L14*100</f>
        <v>107.83706526917581</v>
      </c>
      <c r="N14" s="89">
        <v>5143</v>
      </c>
      <c r="O14" s="112">
        <f>'2025'!N14/'2024'!N14*100</f>
        <v>110.50709067468844</v>
      </c>
      <c r="P14" s="89">
        <v>6111</v>
      </c>
      <c r="Q14" s="112">
        <f>'2025'!P14/'2024'!P14*100</f>
        <v>122.514033680834</v>
      </c>
      <c r="R14" s="89">
        <v>4982</v>
      </c>
      <c r="S14" s="112">
        <f>'2025'!R14/'2024'!R14*100</f>
        <v>94.60691226737562</v>
      </c>
      <c r="T14" s="89">
        <v>5322</v>
      </c>
      <c r="U14" s="112">
        <f>'2025'!T14/'2024'!T14*100</f>
        <v>96.22129813776894</v>
      </c>
      <c r="V14" s="89">
        <v>4898</v>
      </c>
      <c r="W14" s="112" t="s">
        <v>95</v>
      </c>
      <c r="X14" s="89">
        <v>5900</v>
      </c>
      <c r="Y14" s="112" t="s">
        <v>141</v>
      </c>
      <c r="Z14" s="89">
        <v>6390</v>
      </c>
      <c r="AA14" s="112">
        <f>'2025'!Z14/'2024'!Z14*100</f>
        <v>126.35950168083845</v>
      </c>
      <c r="AB14" s="89">
        <v>65223</v>
      </c>
      <c r="AC14" s="212" t="s">
        <v>168</v>
      </c>
      <c r="AD14" s="114" t="s">
        <v>17</v>
      </c>
    </row>
    <row r="15" spans="1:33" customFormat="1" ht="14.1" customHeight="1" x14ac:dyDescent="0.15">
      <c r="A15" s="267"/>
      <c r="B15" s="264" t="s">
        <v>20</v>
      </c>
      <c r="C15" s="271"/>
      <c r="D15" s="95">
        <v>178</v>
      </c>
      <c r="E15" s="122">
        <f>'2025'!D15/'2024'!D15*100</f>
        <v>8900</v>
      </c>
      <c r="F15" s="95">
        <v>8</v>
      </c>
      <c r="G15" s="122">
        <f>'2025'!F15/'2024'!F15*100</f>
        <v>266.66666666666663</v>
      </c>
      <c r="H15" s="95">
        <v>8</v>
      </c>
      <c r="I15" s="122">
        <f>'2025'!H15/'2024'!H15*100</f>
        <v>61.53846153846154</v>
      </c>
      <c r="J15" s="95">
        <v>6</v>
      </c>
      <c r="K15" s="122">
        <f>'2025'!J15/'2024'!J15*100</f>
        <v>200</v>
      </c>
      <c r="L15" s="95">
        <v>16</v>
      </c>
      <c r="M15" s="122">
        <f>'2025'!L15/'2024'!L15*100</f>
        <v>27.586206896551722</v>
      </c>
      <c r="N15" s="95">
        <v>35</v>
      </c>
      <c r="O15" s="122">
        <f>'2025'!N15/'2024'!N15*100</f>
        <v>1166.6666666666665</v>
      </c>
      <c r="P15" s="95">
        <v>1</v>
      </c>
      <c r="Q15" s="122">
        <f>'2025'!P15/'2024'!P15*100</f>
        <v>33.333333333333329</v>
      </c>
      <c r="R15" s="95">
        <v>3</v>
      </c>
      <c r="S15" s="122">
        <f>'2025'!R15/'2024'!R15*100</f>
        <v>42.857142857142854</v>
      </c>
      <c r="T15" s="95">
        <v>4</v>
      </c>
      <c r="U15" s="122" t="s">
        <v>64</v>
      </c>
      <c r="V15" s="95">
        <v>747</v>
      </c>
      <c r="W15" s="122" t="s">
        <v>96</v>
      </c>
      <c r="X15" s="95">
        <v>366</v>
      </c>
      <c r="Y15" s="122" t="s">
        <v>142</v>
      </c>
      <c r="Z15" s="95">
        <v>369</v>
      </c>
      <c r="AA15" s="122">
        <f>'2025'!Z15/'2024'!Z15*100</f>
        <v>1757.1428571428573</v>
      </c>
      <c r="AB15" s="95">
        <v>1372</v>
      </c>
      <c r="AC15" s="217" t="s">
        <v>65</v>
      </c>
      <c r="AD15" s="114" t="s">
        <v>17</v>
      </c>
    </row>
    <row r="16" spans="1:33" customFormat="1" ht="14.1" customHeight="1" x14ac:dyDescent="0.15">
      <c r="A16" s="268"/>
      <c r="B16" s="265" t="s">
        <v>21</v>
      </c>
      <c r="C16" s="271"/>
      <c r="D16" s="96">
        <v>13243</v>
      </c>
      <c r="E16" s="124">
        <f>'2025'!D16/'2024'!D16*100</f>
        <v>132.58910692831398</v>
      </c>
      <c r="F16" s="96">
        <f>SUM(F8:F15)</f>
        <v>9700</v>
      </c>
      <c r="G16" s="124">
        <f>'2025'!F16/'2024'!F16*100</f>
        <v>92.983128834355838</v>
      </c>
      <c r="H16" s="96">
        <f>SUM(H8:H15)</f>
        <v>14652</v>
      </c>
      <c r="I16" s="124">
        <f>'2025'!H16/'2024'!H16*100</f>
        <v>163.81932021466906</v>
      </c>
      <c r="J16" s="96">
        <v>9130</v>
      </c>
      <c r="K16" s="124">
        <f>'2025'!J16/'2024'!J16*100</f>
        <v>91.099580921971651</v>
      </c>
      <c r="L16" s="96">
        <f>SUM(L8:L15)</f>
        <v>10198</v>
      </c>
      <c r="M16" s="124">
        <f>'2025'!L16/'2024'!L16*100</f>
        <v>108.35104122396939</v>
      </c>
      <c r="N16" s="96">
        <f>SUM(N8:N15)</f>
        <v>11289</v>
      </c>
      <c r="O16" s="124">
        <f>'2025'!N16/'2024'!N16*100</f>
        <v>112.19439475253428</v>
      </c>
      <c r="P16" s="96">
        <f>SUM(P8:P15)</f>
        <v>12200</v>
      </c>
      <c r="Q16" s="124">
        <f>'2025'!P16/'2024'!P16*100</f>
        <v>123.65700385161161</v>
      </c>
      <c r="R16" s="96">
        <f>SUM(R8:R15)</f>
        <v>10669</v>
      </c>
      <c r="S16" s="124">
        <f>'2025'!R16/'2024'!R16*100</f>
        <v>106.23319725181719</v>
      </c>
      <c r="T16" s="96">
        <f>SUM(T8:T15)</f>
        <v>11314</v>
      </c>
      <c r="U16" s="124">
        <f>'2025'!T16/'2024'!T16*100</f>
        <v>102.68651297876204</v>
      </c>
      <c r="V16" s="96">
        <v>13256</v>
      </c>
      <c r="W16" s="124" t="s">
        <v>97</v>
      </c>
      <c r="X16" s="96">
        <f>SUM(X8:X15)</f>
        <v>11521</v>
      </c>
      <c r="Y16" s="124">
        <f>'2025'!X16/'2024'!X16*100</f>
        <v>108.87355887355888</v>
      </c>
      <c r="Z16" s="96">
        <f>SUM(Z8:Z15)</f>
        <v>12167</v>
      </c>
      <c r="AA16" s="124">
        <f>'2025'!Z16/'2024'!Z16*100</f>
        <v>110.4283899074242</v>
      </c>
      <c r="AB16" s="96">
        <f t="shared" si="0"/>
        <v>139339</v>
      </c>
      <c r="AC16" s="219" t="s">
        <v>129</v>
      </c>
      <c r="AD16" s="114" t="s">
        <v>17</v>
      </c>
    </row>
    <row r="17" spans="1:31" customFormat="1" ht="14.1" customHeight="1" x14ac:dyDescent="0.15">
      <c r="A17" s="264" t="s">
        <v>26</v>
      </c>
      <c r="B17" s="265"/>
      <c r="C17" s="271"/>
      <c r="D17" s="234">
        <f>SUM(D16,D7)</f>
        <v>44799</v>
      </c>
      <c r="E17" s="241">
        <f>'2025'!D17/'2024'!D17*100</f>
        <v>121.68681244058128</v>
      </c>
      <c r="F17" s="234">
        <f>SUM(F16,F7)</f>
        <v>41108</v>
      </c>
      <c r="G17" s="241">
        <f>'2025'!F17/'2024'!F17*100</f>
        <v>112.85655456417297</v>
      </c>
      <c r="H17" s="234">
        <f>SUM(H16,H7)</f>
        <v>55508</v>
      </c>
      <c r="I17" s="241">
        <f>'2025'!H17/'2024'!H17*100</f>
        <v>143.97468485760231</v>
      </c>
      <c r="J17" s="234">
        <f>SUM(J16,J7)</f>
        <v>48238</v>
      </c>
      <c r="K17" s="241">
        <f>'2025'!J17/'2024'!J17*100</f>
        <v>114.97556906209034</v>
      </c>
      <c r="L17" s="234">
        <f>SUM(L16,L7)</f>
        <v>45167</v>
      </c>
      <c r="M17" s="241">
        <f>'2025'!L17/'2024'!L17*100</f>
        <v>105.98850170127889</v>
      </c>
      <c r="N17" s="234">
        <f>SUM(N16,N7)</f>
        <v>46675</v>
      </c>
      <c r="O17" s="241">
        <f>'2025'!N17/'2024'!N17*100</f>
        <v>99.314849884035155</v>
      </c>
      <c r="P17" s="234">
        <f>SUM(P16,P7)</f>
        <v>47545</v>
      </c>
      <c r="Q17" s="241">
        <f>'2025'!P17/'2024'!P17*100</f>
        <v>108.61470279161145</v>
      </c>
      <c r="R17" s="234">
        <f>SUM(R16,R7)</f>
        <v>43197</v>
      </c>
      <c r="S17" s="241">
        <f>'2025'!R17/'2024'!R17*100</f>
        <v>98.998487418068478</v>
      </c>
      <c r="T17" s="234">
        <f>SUM(T16,T7)</f>
        <v>49614</v>
      </c>
      <c r="U17" s="241">
        <f>'2025'!T17/'2024'!T17*100</f>
        <v>115.90431247955894</v>
      </c>
      <c r="V17" s="234">
        <v>51500</v>
      </c>
      <c r="W17" s="241" t="s">
        <v>98</v>
      </c>
      <c r="X17" s="234">
        <f>SUM(X16,X7)</f>
        <v>54296</v>
      </c>
      <c r="Y17" s="241">
        <f>'2025'!X17/'2024'!X17*100</f>
        <v>127.92083873247732</v>
      </c>
      <c r="Z17" s="234">
        <f>SUM(Z16,Z7)</f>
        <v>52544</v>
      </c>
      <c r="AA17" s="241">
        <f>'2025'!Z17/'2024'!Z17*100</f>
        <v>102.40099781727471</v>
      </c>
      <c r="AB17" s="234">
        <f t="shared" si="0"/>
        <v>580191</v>
      </c>
      <c r="AC17" s="213" t="s">
        <v>169</v>
      </c>
      <c r="AD17" s="114" t="s">
        <v>17</v>
      </c>
    </row>
    <row r="18" spans="1:31" customFormat="1" ht="14.1" customHeight="1" x14ac:dyDescent="0.15">
      <c r="A18" s="272" t="s">
        <v>27</v>
      </c>
      <c r="B18" s="261" t="s">
        <v>74</v>
      </c>
      <c r="C18" s="127" t="s">
        <v>46</v>
      </c>
      <c r="D18" s="89">
        <v>3042</v>
      </c>
      <c r="E18" s="112">
        <f>'2025'!D18/'2024'!D18*100</f>
        <v>82.956094900463597</v>
      </c>
      <c r="F18" s="89">
        <v>3789</v>
      </c>
      <c r="G18" s="112">
        <f>'2025'!F18/'2024'!F18*100</f>
        <v>91.521739130434781</v>
      </c>
      <c r="H18" s="89">
        <v>3483</v>
      </c>
      <c r="I18" s="112">
        <f>'2025'!H18/'2024'!H18*100</f>
        <v>85.054945054945051</v>
      </c>
      <c r="J18" s="89">
        <v>3379</v>
      </c>
      <c r="K18" s="112">
        <f>'2025'!J18/'2024'!J18*100</f>
        <v>98.34109429569267</v>
      </c>
      <c r="L18" s="89">
        <v>3627</v>
      </c>
      <c r="M18" s="112">
        <f>'2025'!L18/'2024'!L18*100</f>
        <v>103.06905370843991</v>
      </c>
      <c r="N18" s="89">
        <v>3551</v>
      </c>
      <c r="O18" s="112">
        <f>'2025'!N18/'2024'!N18*100</f>
        <v>79.4762757385855</v>
      </c>
      <c r="P18" s="89">
        <v>3435</v>
      </c>
      <c r="Q18" s="112">
        <f>'2025'!P18/'2024'!P18*100</f>
        <v>93.291689299293864</v>
      </c>
      <c r="R18" s="89">
        <v>2720</v>
      </c>
      <c r="S18" s="112">
        <f>'2025'!R18/'2024'!R18*100</f>
        <v>107.34017363851618</v>
      </c>
      <c r="T18" s="89">
        <v>3604</v>
      </c>
      <c r="U18" s="112">
        <f>'2025'!T18/'2024'!T18*100</f>
        <v>100.75482247693598</v>
      </c>
      <c r="V18" s="89">
        <v>4303</v>
      </c>
      <c r="W18" s="112" t="s">
        <v>99</v>
      </c>
      <c r="X18" s="89">
        <v>4163</v>
      </c>
      <c r="Y18" s="112" t="s">
        <v>118</v>
      </c>
      <c r="Z18" s="89">
        <v>4276</v>
      </c>
      <c r="AA18" s="112">
        <f>'2025'!Z18/'2024'!Z18*100</f>
        <v>147.19449225473323</v>
      </c>
      <c r="AB18" s="89">
        <v>39096</v>
      </c>
      <c r="AC18" s="218" t="s">
        <v>170</v>
      </c>
      <c r="AD18" s="114" t="s">
        <v>17</v>
      </c>
    </row>
    <row r="19" spans="1:31" customFormat="1" ht="14.1" customHeight="1" x14ac:dyDescent="0.15">
      <c r="A19" s="272"/>
      <c r="B19" s="262"/>
      <c r="C19" s="86" t="s">
        <v>48</v>
      </c>
      <c r="D19" s="89">
        <v>1508</v>
      </c>
      <c r="E19" s="112">
        <f>'2025'!D19/'2024'!D19*100</f>
        <v>60.806451612903224</v>
      </c>
      <c r="F19" s="89">
        <v>1644</v>
      </c>
      <c r="G19" s="112">
        <f>'2025'!F19/'2024'!F19*100</f>
        <v>97.048406139315233</v>
      </c>
      <c r="H19" s="89">
        <v>2740</v>
      </c>
      <c r="I19" s="112">
        <f>'2025'!H19/'2024'!H19*100</f>
        <v>136.18290258449304</v>
      </c>
      <c r="J19" s="89">
        <v>2356</v>
      </c>
      <c r="K19" s="112">
        <f>'2025'!J19/'2024'!J19*100</f>
        <v>85.054151624548737</v>
      </c>
      <c r="L19" s="89">
        <v>3257</v>
      </c>
      <c r="M19" s="112">
        <f>'2025'!L19/'2024'!L19*100</f>
        <v>135.31366846697134</v>
      </c>
      <c r="N19" s="89">
        <v>2026</v>
      </c>
      <c r="O19" s="112">
        <f>'2025'!N19/'2024'!N19*100</f>
        <v>95.341176470588238</v>
      </c>
      <c r="P19" s="89">
        <v>2553</v>
      </c>
      <c r="Q19" s="112">
        <f>'2025'!P19/'2024'!P19*100</f>
        <v>132.96875</v>
      </c>
      <c r="R19" s="89">
        <v>1733</v>
      </c>
      <c r="S19" s="112">
        <f>'2025'!R19/'2024'!R19*100</f>
        <v>178.10894141829394</v>
      </c>
      <c r="T19" s="89">
        <v>2251</v>
      </c>
      <c r="U19" s="112">
        <f>'2025'!T19/'2024'!T19*100</f>
        <v>100.85125448028674</v>
      </c>
      <c r="V19" s="89">
        <v>2899</v>
      </c>
      <c r="W19" s="112" t="s">
        <v>100</v>
      </c>
      <c r="X19" s="89">
        <v>2703</v>
      </c>
      <c r="Y19" s="112" t="s">
        <v>143</v>
      </c>
      <c r="Z19" s="89">
        <v>2069</v>
      </c>
      <c r="AA19" s="112">
        <f>'2025'!Z19/'2024'!Z19*100</f>
        <v>105.56122448979592</v>
      </c>
      <c r="AB19" s="89">
        <v>25670</v>
      </c>
      <c r="AC19" s="212" t="s">
        <v>131</v>
      </c>
      <c r="AD19" s="114" t="s">
        <v>17</v>
      </c>
    </row>
    <row r="20" spans="1:31" customFormat="1" ht="14.1" customHeight="1" x14ac:dyDescent="0.15">
      <c r="A20" s="272"/>
      <c r="B20" s="262"/>
      <c r="C20" s="86" t="s">
        <v>49</v>
      </c>
      <c r="D20" s="89">
        <v>1923</v>
      </c>
      <c r="E20" s="112">
        <f>'2025'!D20/'2024'!D20*100</f>
        <v>143.72197309417041</v>
      </c>
      <c r="F20" s="89">
        <v>1634</v>
      </c>
      <c r="G20" s="112">
        <f>'2025'!F20/'2024'!F20*100</f>
        <v>69.502339430029764</v>
      </c>
      <c r="H20" s="89">
        <v>1939</v>
      </c>
      <c r="I20" s="112">
        <f>'2025'!H20/'2024'!H20*100</f>
        <v>120.73474470734745</v>
      </c>
      <c r="J20" s="89">
        <v>1371</v>
      </c>
      <c r="K20" s="112">
        <f>'2025'!J20/'2024'!J20*100</f>
        <v>79.941690962099116</v>
      </c>
      <c r="L20" s="89">
        <v>2138</v>
      </c>
      <c r="M20" s="112">
        <f>'2025'!L20/'2024'!L20*100</f>
        <v>111.76163094615788</v>
      </c>
      <c r="N20" s="89">
        <v>2171</v>
      </c>
      <c r="O20" s="112">
        <f>'2025'!N20/'2024'!N20*100</f>
        <v>82.989296636085626</v>
      </c>
      <c r="P20" s="89">
        <v>2034</v>
      </c>
      <c r="Q20" s="112">
        <f>'2025'!P20/'2024'!P20*100</f>
        <v>93.819188191881921</v>
      </c>
      <c r="R20" s="89">
        <v>928</v>
      </c>
      <c r="S20" s="112">
        <f>'2025'!R20/'2024'!R20*100</f>
        <v>71.660231660231659</v>
      </c>
      <c r="T20" s="89">
        <v>2343</v>
      </c>
      <c r="U20" s="112">
        <f>'2025'!T20/'2024'!T20*100</f>
        <v>145.34739454094293</v>
      </c>
      <c r="V20" s="89">
        <v>2468</v>
      </c>
      <c r="W20" s="112" t="s">
        <v>101</v>
      </c>
      <c r="X20" s="89">
        <v>1843</v>
      </c>
      <c r="Y20" s="112" t="s">
        <v>144</v>
      </c>
      <c r="Z20" s="89">
        <v>4395</v>
      </c>
      <c r="AA20" s="112">
        <f>'2025'!Z20/'2024'!Z20*100</f>
        <v>189.52134540750322</v>
      </c>
      <c r="AB20" s="89">
        <v>20792</v>
      </c>
      <c r="AC20" s="212" t="s">
        <v>171</v>
      </c>
      <c r="AD20" s="114" t="s">
        <v>17</v>
      </c>
    </row>
    <row r="21" spans="1:31" customFormat="1" ht="14.1" customHeight="1" x14ac:dyDescent="0.15">
      <c r="A21" s="272"/>
      <c r="B21" s="262"/>
      <c r="C21" s="86" t="s">
        <v>50</v>
      </c>
      <c r="D21" s="89">
        <v>851</v>
      </c>
      <c r="E21" s="112">
        <f>'2025'!D21/'2024'!D21*100</f>
        <v>64.862804878048792</v>
      </c>
      <c r="F21" s="89">
        <v>1262</v>
      </c>
      <c r="G21" s="112">
        <f>'2025'!F21/'2024'!F21*100</f>
        <v>63.576826196473554</v>
      </c>
      <c r="H21" s="89">
        <v>1487</v>
      </c>
      <c r="I21" s="112">
        <f>'2025'!H21/'2024'!H21*100</f>
        <v>86.45348837209302</v>
      </c>
      <c r="J21" s="89">
        <v>673</v>
      </c>
      <c r="K21" s="112">
        <f>'2025'!J21/'2024'!J21*100</f>
        <v>54.23045930701047</v>
      </c>
      <c r="L21" s="89">
        <v>1347</v>
      </c>
      <c r="M21" s="112">
        <f>'2025'!L21/'2024'!L21*100</f>
        <v>86.346153846153854</v>
      </c>
      <c r="N21" s="89">
        <v>1097</v>
      </c>
      <c r="O21" s="112">
        <f>'2025'!N21/'2024'!N21*100</f>
        <v>109.04572564612327</v>
      </c>
      <c r="P21" s="89">
        <v>1176</v>
      </c>
      <c r="Q21" s="112">
        <f>'2025'!P21/'2024'!P21*100</f>
        <v>90.253261703760558</v>
      </c>
      <c r="R21" s="89">
        <v>1898</v>
      </c>
      <c r="S21" s="112">
        <f>'2025'!R21/'2024'!R21*100</f>
        <v>170.83708370837084</v>
      </c>
      <c r="T21" s="89">
        <v>1324</v>
      </c>
      <c r="U21" s="112">
        <f>'2025'!T21/'2024'!T21*100</f>
        <v>111.07382550335569</v>
      </c>
      <c r="V21" s="89">
        <v>1746</v>
      </c>
      <c r="W21" s="112" t="s">
        <v>102</v>
      </c>
      <c r="X21" s="89">
        <v>1903</v>
      </c>
      <c r="Y21" s="112" t="s">
        <v>145</v>
      </c>
      <c r="Z21" s="89">
        <v>1958</v>
      </c>
      <c r="AA21" s="112">
        <f>'2025'!Z21/'2024'!Z21*100</f>
        <v>128.81578947368422</v>
      </c>
      <c r="AB21" s="89">
        <v>14764</v>
      </c>
      <c r="AC21" s="212" t="s">
        <v>172</v>
      </c>
      <c r="AD21" s="114" t="s">
        <v>17</v>
      </c>
    </row>
    <row r="22" spans="1:31" customFormat="1" ht="14.1" customHeight="1" x14ac:dyDescent="0.15">
      <c r="A22" s="272"/>
      <c r="B22" s="262"/>
      <c r="C22" s="86" t="s">
        <v>51</v>
      </c>
      <c r="D22" s="95">
        <v>2098</v>
      </c>
      <c r="E22" s="122">
        <f>'2025'!D22/'2024'!D22*100</f>
        <v>51.547911547911553</v>
      </c>
      <c r="F22" s="95">
        <v>2615</v>
      </c>
      <c r="G22" s="122">
        <f>'2025'!F22/'2024'!F22*100</f>
        <v>86.790574178559581</v>
      </c>
      <c r="H22" s="95">
        <v>2480</v>
      </c>
      <c r="I22" s="122">
        <f>'2025'!H22/'2024'!H22*100</f>
        <v>70.655270655270655</v>
      </c>
      <c r="J22" s="95">
        <v>2160</v>
      </c>
      <c r="K22" s="122">
        <f>'2025'!J22/'2024'!J22*100</f>
        <v>64.787042591481708</v>
      </c>
      <c r="L22" s="95">
        <v>2566</v>
      </c>
      <c r="M22" s="122">
        <f>'2025'!L22/'2024'!L22*100</f>
        <v>71.876750700280112</v>
      </c>
      <c r="N22" s="95">
        <v>2763</v>
      </c>
      <c r="O22" s="122">
        <f>'2025'!N22/'2024'!N22*100</f>
        <v>75.823271130625685</v>
      </c>
      <c r="P22" s="95">
        <v>3140</v>
      </c>
      <c r="Q22" s="122">
        <f>'2025'!P22/'2024'!P22*100</f>
        <v>131.60100586756076</v>
      </c>
      <c r="R22" s="95">
        <v>2340</v>
      </c>
      <c r="S22" s="122">
        <f>'2025'!R22/'2024'!R22*100</f>
        <v>130.6532663316583</v>
      </c>
      <c r="T22" s="95">
        <v>3037</v>
      </c>
      <c r="U22" s="122">
        <f>'2025'!T22/'2024'!T22*100</f>
        <v>163.45532831001077</v>
      </c>
      <c r="V22" s="95">
        <v>3585</v>
      </c>
      <c r="W22" s="122" t="s">
        <v>103</v>
      </c>
      <c r="X22" s="95">
        <v>2930</v>
      </c>
      <c r="Y22" s="122" t="s">
        <v>146</v>
      </c>
      <c r="Z22" s="95">
        <v>4385</v>
      </c>
      <c r="AA22" s="122">
        <f>'2025'!Z22/'2024'!Z22*100</f>
        <v>155.05657708628007</v>
      </c>
      <c r="AB22" s="95">
        <v>29714</v>
      </c>
      <c r="AC22" s="217" t="s">
        <v>173</v>
      </c>
      <c r="AD22" s="114" t="s">
        <v>17</v>
      </c>
    </row>
    <row r="23" spans="1:31" customFormat="1" ht="14.1" customHeight="1" x14ac:dyDescent="0.15">
      <c r="A23" s="272"/>
      <c r="B23" s="263"/>
      <c r="C23" s="128" t="s">
        <v>52</v>
      </c>
      <c r="D23" s="235">
        <v>9422</v>
      </c>
      <c r="E23" s="241">
        <f>'2025'!D23/'2024'!D23*100</f>
        <v>73.226082225849069</v>
      </c>
      <c r="F23" s="235">
        <f>SUM(F18:F22)</f>
        <v>10944</v>
      </c>
      <c r="G23" s="241">
        <f>'2025'!F23/'2024'!F23*100</f>
        <v>83.016005461579311</v>
      </c>
      <c r="H23" s="235">
        <f>SUM(H18:H22)</f>
        <v>12129</v>
      </c>
      <c r="I23" s="241">
        <f>'2025'!H23/'2024'!H23*100</f>
        <v>93.710886193309122</v>
      </c>
      <c r="J23" s="235">
        <v>9939</v>
      </c>
      <c r="K23" s="241">
        <f>'2025'!J23/'2024'!J23*100</f>
        <v>79.537451984635084</v>
      </c>
      <c r="L23" s="235">
        <f>SUM(L18:L22)</f>
        <v>12935</v>
      </c>
      <c r="M23" s="241">
        <f>'2025'!L23/'2024'!L23*100</f>
        <v>99.737836379057754</v>
      </c>
      <c r="N23" s="235">
        <f>SUM(N18:N22)</f>
        <v>11608</v>
      </c>
      <c r="O23" s="241">
        <f>'2025'!N23/'2024'!N23*100</f>
        <v>83.757846886499749</v>
      </c>
      <c r="P23" s="235">
        <f>SUM(P18:P22)</f>
        <v>12338</v>
      </c>
      <c r="Q23" s="241">
        <f>'2025'!P23/'2024'!P23*100</f>
        <v>107.67082642464439</v>
      </c>
      <c r="R23" s="235">
        <f>SUM(R18:R22)</f>
        <v>9619</v>
      </c>
      <c r="S23" s="241">
        <f>'2025'!R23/'2024'!R23*100</f>
        <v>124.85721703011423</v>
      </c>
      <c r="T23" s="235">
        <f>SUM(T18:T22)</f>
        <v>12559</v>
      </c>
      <c r="U23" s="241">
        <f>'2025'!T23/'2024'!T23*100</f>
        <v>119.94078884538249</v>
      </c>
      <c r="V23" s="235">
        <v>15001</v>
      </c>
      <c r="W23" s="241" t="s">
        <v>104</v>
      </c>
      <c r="X23" s="235">
        <f>SUM(X18:X22)</f>
        <v>13542</v>
      </c>
      <c r="Y23" s="241">
        <f>'2025'!X23/'2024'!X23*100</f>
        <v>131.47572815533982</v>
      </c>
      <c r="Z23" s="235">
        <f>SUM(Z18:Z22)</f>
        <v>17083</v>
      </c>
      <c r="AA23" s="241">
        <f>'2025'!Z23/'2024'!Z23*100</f>
        <v>148.13562261533124</v>
      </c>
      <c r="AB23" s="236">
        <f t="shared" si="0"/>
        <v>147119</v>
      </c>
      <c r="AC23" s="213" t="s">
        <v>174</v>
      </c>
      <c r="AD23" s="114" t="s">
        <v>17</v>
      </c>
    </row>
    <row r="24" spans="1:31" customFormat="1" ht="14.1" customHeight="1" x14ac:dyDescent="0.15">
      <c r="A24" s="272"/>
      <c r="B24" s="274" t="s">
        <v>53</v>
      </c>
      <c r="C24" s="264"/>
      <c r="D24" s="101">
        <v>3617</v>
      </c>
      <c r="E24" s="112">
        <f>'2025'!D24/'2024'!D24*100</f>
        <v>95.184210526315795</v>
      </c>
      <c r="F24" s="101">
        <v>4133</v>
      </c>
      <c r="G24" s="112">
        <f>'2025'!F24/'2024'!F24*100</f>
        <v>110.24273139503869</v>
      </c>
      <c r="H24" s="101">
        <v>4296</v>
      </c>
      <c r="I24" s="112">
        <f>'2025'!H24/'2024'!H24*100</f>
        <v>102.84893464208761</v>
      </c>
      <c r="J24" s="101">
        <v>3701</v>
      </c>
      <c r="K24" s="112">
        <f>'2025'!J24/'2024'!J24*100</f>
        <v>83.412215460897002</v>
      </c>
      <c r="L24" s="101">
        <v>2768</v>
      </c>
      <c r="M24" s="112">
        <f>'2025'!L24/'2024'!L24*100</f>
        <v>64.96127669561136</v>
      </c>
      <c r="N24" s="101">
        <v>3469</v>
      </c>
      <c r="O24" s="112">
        <f>'2025'!N24/'2024'!N24*100</f>
        <v>104.20546710723941</v>
      </c>
      <c r="P24" s="101">
        <v>3967</v>
      </c>
      <c r="Q24" s="112">
        <f>'2025'!P24/'2024'!P24*100</f>
        <v>132.01331114808653</v>
      </c>
      <c r="R24" s="101">
        <v>4433</v>
      </c>
      <c r="S24" s="112">
        <f>'2025'!R24/'2024'!R24*100</f>
        <v>150.98773841961852</v>
      </c>
      <c r="T24" s="101">
        <v>2924</v>
      </c>
      <c r="U24" s="112">
        <f>'2025'!T24/'2024'!T24*100</f>
        <v>103.6144578313253</v>
      </c>
      <c r="V24" s="101">
        <v>5045</v>
      </c>
      <c r="W24" s="112" t="s">
        <v>105</v>
      </c>
      <c r="X24" s="101">
        <v>4345</v>
      </c>
      <c r="Y24" s="112" t="s">
        <v>147</v>
      </c>
      <c r="Z24" s="101">
        <v>5023</v>
      </c>
      <c r="AA24" s="112">
        <f>'2025'!Z24/'2024'!Z24*100</f>
        <v>106.37441761965269</v>
      </c>
      <c r="AB24" s="101">
        <v>42698</v>
      </c>
      <c r="AC24" s="218" t="s">
        <v>175</v>
      </c>
      <c r="AD24" s="114"/>
    </row>
    <row r="25" spans="1:31" customFormat="1" ht="14.1" customHeight="1" x14ac:dyDescent="0.15">
      <c r="A25" s="272"/>
      <c r="B25" s="132"/>
      <c r="C25" s="145" t="s">
        <v>66</v>
      </c>
      <c r="D25" s="89">
        <v>1592</v>
      </c>
      <c r="E25" s="112">
        <f>'2025'!D25/'2024'!D25*100</f>
        <v>123.3152594887684</v>
      </c>
      <c r="F25" s="89">
        <v>1703</v>
      </c>
      <c r="G25" s="112">
        <f>'2025'!F25/'2024'!F25*100</f>
        <v>105.31849103277675</v>
      </c>
      <c r="H25" s="89">
        <v>1902</v>
      </c>
      <c r="I25" s="112">
        <f>'2025'!H25/'2024'!H25*100</f>
        <v>122.31511254019291</v>
      </c>
      <c r="J25" s="89">
        <v>1517</v>
      </c>
      <c r="K25" s="112">
        <f>'2025'!J25/'2024'!J25*100</f>
        <v>89.287816362566218</v>
      </c>
      <c r="L25" s="89">
        <v>1058</v>
      </c>
      <c r="M25" s="112">
        <f>'2025'!L25/'2024'!L25*100</f>
        <v>57.065803667745421</v>
      </c>
      <c r="N25" s="89">
        <v>1704</v>
      </c>
      <c r="O25" s="112">
        <f>'2025'!N25/'2024'!N25*100</f>
        <v>111.59135559921414</v>
      </c>
      <c r="P25" s="89">
        <v>1854</v>
      </c>
      <c r="Q25" s="112">
        <f>'2025'!P25/'2024'!P25*100</f>
        <v>157.92163543441228</v>
      </c>
      <c r="R25" s="89">
        <v>2049</v>
      </c>
      <c r="S25" s="112">
        <f>'2025'!R25/'2024'!R25*100</f>
        <v>180.36971830985914</v>
      </c>
      <c r="T25" s="89">
        <v>869</v>
      </c>
      <c r="U25" s="112">
        <f>'2025'!T25/'2024'!T25*100</f>
        <v>95.599559955995588</v>
      </c>
      <c r="V25" s="89">
        <v>2361</v>
      </c>
      <c r="W25" s="112" t="s">
        <v>106</v>
      </c>
      <c r="X25" s="89">
        <v>2181</v>
      </c>
      <c r="Y25" s="112" t="s">
        <v>148</v>
      </c>
      <c r="Z25" s="89">
        <v>1799</v>
      </c>
      <c r="AA25" s="112">
        <f>'2025'!Z25/'2024'!Z25*100</f>
        <v>100.390625</v>
      </c>
      <c r="AB25" s="89">
        <v>18790</v>
      </c>
      <c r="AC25" s="212" t="s">
        <v>176</v>
      </c>
      <c r="AD25" s="114"/>
    </row>
    <row r="26" spans="1:31" customFormat="1" ht="14.1" customHeight="1" x14ac:dyDescent="0.15">
      <c r="A26" s="272"/>
      <c r="B26" s="132"/>
      <c r="C26" s="145" t="s">
        <v>54</v>
      </c>
      <c r="D26" s="89">
        <v>980</v>
      </c>
      <c r="E26" s="112">
        <f>'2025'!D26/'2024'!D26*100</f>
        <v>57.748968768414855</v>
      </c>
      <c r="F26" s="89">
        <v>1704</v>
      </c>
      <c r="G26" s="112">
        <f>'2025'!F26/'2024'!F26*100</f>
        <v>117.84232365145229</v>
      </c>
      <c r="H26" s="89">
        <v>1341</v>
      </c>
      <c r="I26" s="112">
        <f>'2025'!H26/'2024'!H26*100</f>
        <v>83.188585607940439</v>
      </c>
      <c r="J26" s="89">
        <v>1361</v>
      </c>
      <c r="K26" s="112">
        <f>'2025'!J26/'2024'!J26*100</f>
        <v>65.244487056567593</v>
      </c>
      <c r="L26" s="89">
        <v>901</v>
      </c>
      <c r="M26" s="112">
        <f>'2025'!L26/'2024'!L26*100</f>
        <v>47.722457627118644</v>
      </c>
      <c r="N26" s="89">
        <v>1030</v>
      </c>
      <c r="O26" s="112">
        <f>'2025'!N26/'2024'!N26*100</f>
        <v>73.624017155110792</v>
      </c>
      <c r="P26" s="89">
        <v>-71</v>
      </c>
      <c r="Q26" s="112">
        <f>'2025'!P26/'2024'!P26*100</f>
        <v>-6.1846689895470384</v>
      </c>
      <c r="R26" s="89">
        <v>1650</v>
      </c>
      <c r="S26" s="112">
        <f>'2025'!R26/'2024'!R26*100</f>
        <v>140.30612244897961</v>
      </c>
      <c r="T26" s="89">
        <v>1407</v>
      </c>
      <c r="U26" s="112">
        <f>'2025'!T26/'2024'!T26*100</f>
        <v>112.02229299363057</v>
      </c>
      <c r="V26" s="89">
        <v>1198</v>
      </c>
      <c r="W26" s="112" t="s">
        <v>107</v>
      </c>
      <c r="X26" s="89">
        <v>963</v>
      </c>
      <c r="Y26" s="112" t="s">
        <v>149</v>
      </c>
      <c r="Z26" s="89">
        <v>1829</v>
      </c>
      <c r="AA26" s="112">
        <f>'2025'!Z26/'2024'!Z26*100</f>
        <v>86.929657794676814</v>
      </c>
      <c r="AB26" s="89">
        <v>12464</v>
      </c>
      <c r="AC26" s="212" t="s">
        <v>177</v>
      </c>
      <c r="AD26" s="114"/>
    </row>
    <row r="27" spans="1:31" customFormat="1" ht="14.1" customHeight="1" x14ac:dyDescent="0.15">
      <c r="A27" s="272"/>
      <c r="B27" s="133"/>
      <c r="C27" s="145" t="s">
        <v>55</v>
      </c>
      <c r="D27" s="95">
        <v>536</v>
      </c>
      <c r="E27" s="122">
        <f>'2025'!D27/'2024'!D27*100</f>
        <v>66.009852216748769</v>
      </c>
      <c r="F27" s="95">
        <v>575</v>
      </c>
      <c r="G27" s="122">
        <f>'2025'!F27/'2024'!F27*100</f>
        <v>88.055130168453289</v>
      </c>
      <c r="H27" s="95">
        <v>769</v>
      </c>
      <c r="I27" s="122">
        <f>'2025'!H27/'2024'!H27*100</f>
        <v>103.77867746288798</v>
      </c>
      <c r="J27" s="95">
        <v>626</v>
      </c>
      <c r="K27" s="122">
        <f>'2025'!J27/'2024'!J27*100</f>
        <v>158.08080808080808</v>
      </c>
      <c r="L27" s="95">
        <v>627</v>
      </c>
      <c r="M27" s="122">
        <f>'2025'!L27/'2024'!L27*100</f>
        <v>164.13612565445027</v>
      </c>
      <c r="N27" s="95">
        <v>692</v>
      </c>
      <c r="O27" s="122">
        <f>'2025'!N27/'2024'!N27*100</f>
        <v>270.3125</v>
      </c>
      <c r="P27" s="95">
        <v>1004</v>
      </c>
      <c r="Q27" s="122">
        <f>'2025'!P27/'2024'!P27*100</f>
        <v>210.04184100418408</v>
      </c>
      <c r="R27" s="95">
        <v>519</v>
      </c>
      <c r="S27" s="122">
        <f>'2025'!R27/'2024'!R27*100</f>
        <v>169.60784313725489</v>
      </c>
      <c r="T27" s="95">
        <v>474</v>
      </c>
      <c r="U27" s="122">
        <f>'2025'!T27/'2024'!T27*100</f>
        <v>72.477064220183479</v>
      </c>
      <c r="V27" s="95">
        <v>1152</v>
      </c>
      <c r="W27" s="122" t="s">
        <v>108</v>
      </c>
      <c r="X27" s="95">
        <v>938</v>
      </c>
      <c r="Y27" s="122" t="s">
        <v>150</v>
      </c>
      <c r="Z27" s="95">
        <v>1059</v>
      </c>
      <c r="AA27" s="122">
        <f>'2025'!Z27/'2024'!Z27*100</f>
        <v>218.3505154639175</v>
      </c>
      <c r="AB27" s="95">
        <v>7912</v>
      </c>
      <c r="AC27" s="217" t="s">
        <v>178</v>
      </c>
      <c r="AD27" s="114"/>
    </row>
    <row r="28" spans="1:31" customFormat="1" ht="14.1" customHeight="1" x14ac:dyDescent="0.15">
      <c r="A28" s="272"/>
      <c r="B28" s="275" t="s">
        <v>56</v>
      </c>
      <c r="C28" s="264"/>
      <c r="D28" s="149">
        <v>169</v>
      </c>
      <c r="E28" s="242">
        <f>'2025'!D28/'2024'!D28*100</f>
        <v>241.42857142857142</v>
      </c>
      <c r="F28" s="149">
        <v>328</v>
      </c>
      <c r="G28" s="242">
        <f>'2025'!F28/'2024'!F28*100</f>
        <v>164</v>
      </c>
      <c r="H28" s="149">
        <v>82</v>
      </c>
      <c r="I28" s="242">
        <f>'2025'!H28/'2024'!H28*100</f>
        <v>62.595419847328252</v>
      </c>
      <c r="J28" s="149">
        <v>123</v>
      </c>
      <c r="K28" s="242">
        <f>'2025'!J28/'2024'!J28*100</f>
        <v>1230</v>
      </c>
      <c r="L28" s="149">
        <v>99</v>
      </c>
      <c r="M28" s="242">
        <f>'2025'!L28/'2024'!L28*100</f>
        <v>380.76923076923077</v>
      </c>
      <c r="N28" s="149">
        <v>828</v>
      </c>
      <c r="O28" s="242">
        <f>'2025'!N28/'2024'!N28*100</f>
        <v>773.8317757009346</v>
      </c>
      <c r="P28" s="149">
        <v>132</v>
      </c>
      <c r="Q28" s="242">
        <f>'2025'!P28/'2024'!P28*100</f>
        <v>55.230125523012553</v>
      </c>
      <c r="R28" s="149">
        <v>86</v>
      </c>
      <c r="S28" s="242">
        <f>'2025'!R28/'2024'!R28*100</f>
        <v>136.50793650793651</v>
      </c>
      <c r="T28" s="149">
        <v>52</v>
      </c>
      <c r="U28" s="242">
        <f>'2025'!T28/'2024'!T28*100</f>
        <v>25.365853658536587</v>
      </c>
      <c r="V28" s="149">
        <v>150</v>
      </c>
      <c r="W28" s="242" t="s">
        <v>109</v>
      </c>
      <c r="X28" s="149">
        <v>239</v>
      </c>
      <c r="Y28" s="242" t="s">
        <v>65</v>
      </c>
      <c r="Z28" s="149">
        <v>95</v>
      </c>
      <c r="AA28" s="242">
        <f>'2025'!Z28/'2024'!Z28*100</f>
        <v>123.37662337662339</v>
      </c>
      <c r="AB28" s="149">
        <v>2288</v>
      </c>
      <c r="AC28" s="208" t="s">
        <v>179</v>
      </c>
      <c r="AD28" s="114" t="s">
        <v>17</v>
      </c>
    </row>
    <row r="29" spans="1:31" customFormat="1" ht="14.1" customHeight="1" x14ac:dyDescent="0.15">
      <c r="A29" s="272"/>
      <c r="B29" s="287" t="s">
        <v>57</v>
      </c>
      <c r="C29" s="287"/>
      <c r="D29" s="240">
        <v>10</v>
      </c>
      <c r="E29" s="122">
        <f>'2025'!D29/'2024'!D29*100</f>
        <v>250</v>
      </c>
      <c r="F29" s="101">
        <v>17</v>
      </c>
      <c r="G29" s="122">
        <f>'2025'!F29/'2024'!F29*100</f>
        <v>212.5</v>
      </c>
      <c r="H29" s="101">
        <v>14</v>
      </c>
      <c r="I29" s="122">
        <f>'2025'!H29/'2024'!H29*100</f>
        <v>233.33333333333334</v>
      </c>
      <c r="J29" s="101">
        <v>13</v>
      </c>
      <c r="K29" s="122">
        <f>'2025'!J29/'2024'!J29*100</f>
        <v>185.71428571428572</v>
      </c>
      <c r="L29" s="101">
        <v>31</v>
      </c>
      <c r="M29" s="122">
        <f>'2025'!L29/'2024'!L29*100</f>
        <v>442.85714285714289</v>
      </c>
      <c r="N29" s="101">
        <v>13</v>
      </c>
      <c r="O29" s="122">
        <f>'2025'!N29/'2024'!N29*100</f>
        <v>185.71428571428572</v>
      </c>
      <c r="P29" s="101">
        <v>2</v>
      </c>
      <c r="Q29" s="122">
        <f>'2025'!P29/'2024'!P29*100</f>
        <v>28.571428571428569</v>
      </c>
      <c r="R29" s="101">
        <v>5</v>
      </c>
      <c r="S29" s="122">
        <f>'2025'!R29/'2024'!R29*100</f>
        <v>100</v>
      </c>
      <c r="T29" s="101">
        <v>9</v>
      </c>
      <c r="U29" s="122">
        <f>'2025'!T29/'2024'!T29*100</f>
        <v>180</v>
      </c>
      <c r="V29" s="101">
        <v>9</v>
      </c>
      <c r="W29" s="122" t="s">
        <v>110</v>
      </c>
      <c r="X29" s="101">
        <v>15</v>
      </c>
      <c r="Y29" s="122" t="s">
        <v>151</v>
      </c>
      <c r="Z29" s="101">
        <v>14</v>
      </c>
      <c r="AA29" s="122">
        <f>'2025'!Z29/'2024'!Z29*100</f>
        <v>40</v>
      </c>
      <c r="AB29" s="251">
        <v>138</v>
      </c>
      <c r="AC29" s="220" t="s">
        <v>180</v>
      </c>
      <c r="AD29" s="114" t="s">
        <v>17</v>
      </c>
      <c r="AE29" s="103"/>
    </row>
    <row r="30" spans="1:31" customFormat="1" ht="14.1" customHeight="1" x14ac:dyDescent="0.15">
      <c r="A30" s="273"/>
      <c r="B30" s="265" t="s">
        <v>21</v>
      </c>
      <c r="C30" s="265"/>
      <c r="D30" s="234">
        <f>SUM(D23:D24,D28:D29)</f>
        <v>13218</v>
      </c>
      <c r="E30" s="241">
        <f>'2025'!D30/'2024'!D30*100</f>
        <v>78.955856878322678</v>
      </c>
      <c r="F30" s="234">
        <f>SUM(F23:F24,F28:F29)</f>
        <v>15422</v>
      </c>
      <c r="G30" s="241">
        <f>'2025'!F30/'2024'!F30*100</f>
        <v>89.976662777129519</v>
      </c>
      <c r="H30" s="234">
        <f>SUM(H23:H24,H28:H29)</f>
        <v>16521</v>
      </c>
      <c r="I30" s="241">
        <f>'2025'!H30/'2024'!H30*100</f>
        <v>95.735064031987022</v>
      </c>
      <c r="J30" s="234">
        <f>SUM(J23:J24,J28:J29)</f>
        <v>13776</v>
      </c>
      <c r="K30" s="241">
        <f>'2025'!J30/'2024'!J30*100</f>
        <v>81.274336283185846</v>
      </c>
      <c r="L30" s="234">
        <f>SUM(L23:L24,L28:L29)</f>
        <v>15833</v>
      </c>
      <c r="M30" s="241">
        <f>'2025'!L30/'2024'!L30*100</f>
        <v>91.716387649887039</v>
      </c>
      <c r="N30" s="234">
        <f>SUM(N23:N24,N28:N29)</f>
        <v>15918</v>
      </c>
      <c r="O30" s="241">
        <f>'2025'!N30/'2024'!N30*100</f>
        <v>92.000924748583984</v>
      </c>
      <c r="P30" s="234">
        <f>SUM(P23:P24,P28:P29)</f>
        <v>16439</v>
      </c>
      <c r="Q30" s="241">
        <f>'2025'!P30/'2024'!P30*100</f>
        <v>111.75390890550645</v>
      </c>
      <c r="R30" s="234">
        <f>SUM(R23:R24,R28:R29)</f>
        <v>14143</v>
      </c>
      <c r="S30" s="241">
        <f>'2025'!R30/'2024'!R30*100</f>
        <v>132.07881957415017</v>
      </c>
      <c r="T30" s="234">
        <f>SUM(T23:T24,T28:T29)</f>
        <v>15544</v>
      </c>
      <c r="U30" s="241">
        <f>'2025'!T30/'2024'!T30*100</f>
        <v>115.11515959416425</v>
      </c>
      <c r="V30" s="234">
        <v>20205</v>
      </c>
      <c r="W30" s="241" t="s">
        <v>111</v>
      </c>
      <c r="X30" s="234">
        <f>SUM(X23:X24,X28:X29)</f>
        <v>18141</v>
      </c>
      <c r="Y30" s="241">
        <f>'2025'!X30/'2024'!X30*100</f>
        <v>125.83934517203107</v>
      </c>
      <c r="Z30" s="234">
        <f>SUM(Z23:Z24,Z28:Z29)</f>
        <v>22215</v>
      </c>
      <c r="AA30" s="241">
        <f>'2025'!Z30/'2024'!Z30*100</f>
        <v>135.7387266283759</v>
      </c>
      <c r="AB30" s="234">
        <f t="shared" si="0"/>
        <v>197375</v>
      </c>
      <c r="AC30" s="213" t="s">
        <v>130</v>
      </c>
      <c r="AD30" s="114" t="s">
        <v>17</v>
      </c>
      <c r="AE30" s="103"/>
    </row>
    <row r="31" spans="1:31" customFormat="1" ht="14.1" customHeight="1" x14ac:dyDescent="0.15">
      <c r="A31" s="261" t="s">
        <v>29</v>
      </c>
      <c r="B31" s="264" t="s">
        <v>30</v>
      </c>
      <c r="C31" s="265"/>
      <c r="D31" s="61">
        <v>20768</v>
      </c>
      <c r="E31" s="112">
        <f>'2025'!D31/'2024'!D31*100</f>
        <v>98.650959528785862</v>
      </c>
      <c r="F31" s="61">
        <v>23026</v>
      </c>
      <c r="G31" s="112">
        <f>'2025'!F31/'2024'!F31*100</f>
        <v>101.95262342262563</v>
      </c>
      <c r="H31" s="61">
        <v>24703</v>
      </c>
      <c r="I31" s="112">
        <f>'2025'!H31/'2024'!H31*100</f>
        <v>102.11648960357158</v>
      </c>
      <c r="J31" s="61">
        <v>27226</v>
      </c>
      <c r="K31" s="112">
        <f>'2025'!J31/'2024'!J31*100</f>
        <v>144.06053230329647</v>
      </c>
      <c r="L31" s="61">
        <v>28990</v>
      </c>
      <c r="M31" s="112">
        <f>'2025'!L31/'2024'!L31*100</f>
        <v>122.83898305084746</v>
      </c>
      <c r="N31" s="61">
        <v>24929</v>
      </c>
      <c r="O31" s="112">
        <f>'2025'!N31/'2024'!N31*100</f>
        <v>116.5287710933483</v>
      </c>
      <c r="P31" s="61">
        <v>23791</v>
      </c>
      <c r="Q31" s="112">
        <f>'2025'!P31/'2024'!P31*100</f>
        <v>103.59226682922582</v>
      </c>
      <c r="R31" s="61">
        <v>24080</v>
      </c>
      <c r="S31" s="112">
        <f>'2025'!R31/'2024'!R31*100</f>
        <v>117.42331886672844</v>
      </c>
      <c r="T31" s="61">
        <v>25902</v>
      </c>
      <c r="U31" s="112">
        <f>'2025'!T31/'2024'!T31*100</f>
        <v>116.89683184402924</v>
      </c>
      <c r="V31" s="61">
        <v>28293</v>
      </c>
      <c r="W31" s="112" t="s">
        <v>112</v>
      </c>
      <c r="X31" s="61">
        <v>26395</v>
      </c>
      <c r="Y31" s="112" t="s">
        <v>152</v>
      </c>
      <c r="Z31" s="61">
        <v>34581</v>
      </c>
      <c r="AA31" s="112">
        <f>'2025'!Z31/'2024'!Z31*100</f>
        <v>119.50857063865081</v>
      </c>
      <c r="AB31" s="61">
        <v>278103</v>
      </c>
      <c r="AC31" s="218" t="s">
        <v>181</v>
      </c>
      <c r="AD31" s="114" t="s">
        <v>17</v>
      </c>
      <c r="AE31" s="103"/>
    </row>
    <row r="32" spans="1:31" customFormat="1" ht="14.1" customHeight="1" x14ac:dyDescent="0.15">
      <c r="A32" s="262"/>
      <c r="B32" s="264" t="s">
        <v>31</v>
      </c>
      <c r="C32" s="265"/>
      <c r="D32" s="89">
        <v>1839</v>
      </c>
      <c r="E32" s="112">
        <f>'2025'!D32/'2024'!D32*100</f>
        <v>105.20594965675056</v>
      </c>
      <c r="F32" s="89">
        <v>1719</v>
      </c>
      <c r="G32" s="112">
        <f>'2025'!F32/'2024'!F32*100</f>
        <v>122.5231646471846</v>
      </c>
      <c r="H32" s="89">
        <v>593</v>
      </c>
      <c r="I32" s="112">
        <f>'2025'!H32/'2024'!H32*100</f>
        <v>40.981340704906707</v>
      </c>
      <c r="J32" s="89">
        <v>831</v>
      </c>
      <c r="K32" s="112">
        <f>'2025'!J32/'2024'!J32*100</f>
        <v>38.312586445366534</v>
      </c>
      <c r="L32" s="89">
        <v>1260</v>
      </c>
      <c r="M32" s="112">
        <f>'2025'!L32/'2024'!L32*100</f>
        <v>75.630252100840337</v>
      </c>
      <c r="N32" s="89">
        <v>948</v>
      </c>
      <c r="O32" s="112">
        <f>'2025'!N32/'2024'!N32*100</f>
        <v>71.117779444861213</v>
      </c>
      <c r="P32" s="89">
        <v>1118</v>
      </c>
      <c r="Q32" s="112">
        <f>'2025'!P32/'2024'!P32*100</f>
        <v>74.137931034482762</v>
      </c>
      <c r="R32" s="89">
        <v>3597</v>
      </c>
      <c r="S32" s="112">
        <f>'2025'!R32/'2024'!R32*100</f>
        <v>402.34899328859058</v>
      </c>
      <c r="T32" s="89">
        <v>1108</v>
      </c>
      <c r="U32" s="112">
        <f>'2025'!T32/'2024'!T32*100</f>
        <v>83.749055177626602</v>
      </c>
      <c r="V32" s="89">
        <v>1596</v>
      </c>
      <c r="W32" s="112" t="s">
        <v>113</v>
      </c>
      <c r="X32" s="89">
        <v>1268</v>
      </c>
      <c r="Y32" s="112" t="s">
        <v>153</v>
      </c>
      <c r="Z32" s="89">
        <v>1281</v>
      </c>
      <c r="AA32" s="112">
        <f>'2025'!Z32/'2024'!Z32*100</f>
        <v>76.844631073785237</v>
      </c>
      <c r="AB32" s="89">
        <v>15877</v>
      </c>
      <c r="AC32" s="212" t="s">
        <v>182</v>
      </c>
      <c r="AD32" s="114" t="s">
        <v>17</v>
      </c>
      <c r="AE32" s="103"/>
    </row>
    <row r="33" spans="1:31" customFormat="1" ht="14.1" customHeight="1" x14ac:dyDescent="0.15">
      <c r="A33" s="262"/>
      <c r="B33" s="264" t="s">
        <v>32</v>
      </c>
      <c r="C33" s="265"/>
      <c r="D33" s="95">
        <v>1551</v>
      </c>
      <c r="E33" s="122">
        <f>'2025'!D33/'2024'!D33*100</f>
        <v>101.70491803278689</v>
      </c>
      <c r="F33" s="95">
        <v>997</v>
      </c>
      <c r="G33" s="122">
        <f>'2025'!F33/'2024'!F33*100</f>
        <v>60.168980084490045</v>
      </c>
      <c r="H33" s="95">
        <v>1981</v>
      </c>
      <c r="I33" s="122">
        <f>'2025'!H33/'2024'!H33*100</f>
        <v>76.723470178156475</v>
      </c>
      <c r="J33" s="95">
        <v>3968</v>
      </c>
      <c r="K33" s="122">
        <f>'2025'!J33/'2024'!J33*100</f>
        <v>243.13725490196077</v>
      </c>
      <c r="L33" s="95">
        <v>2541</v>
      </c>
      <c r="M33" s="122">
        <f>'2025'!L33/'2024'!L33*100</f>
        <v>107.39644970414201</v>
      </c>
      <c r="N33" s="95">
        <v>2364</v>
      </c>
      <c r="O33" s="122">
        <f>'2025'!N33/'2024'!N33*100</f>
        <v>269.86301369863014</v>
      </c>
      <c r="P33" s="95">
        <v>1804</v>
      </c>
      <c r="Q33" s="122">
        <f>'2025'!P33/'2024'!P33*100</f>
        <v>73.066018631024704</v>
      </c>
      <c r="R33" s="95">
        <v>1400</v>
      </c>
      <c r="S33" s="122">
        <f>'2025'!R33/'2024'!R33*100</f>
        <v>88.663711209626356</v>
      </c>
      <c r="T33" s="95">
        <v>2542</v>
      </c>
      <c r="U33" s="122">
        <f>'2025'!T33/'2024'!T33*100</f>
        <v>196.14197530864197</v>
      </c>
      <c r="V33" s="95">
        <v>3661</v>
      </c>
      <c r="W33" s="122" t="s">
        <v>114</v>
      </c>
      <c r="X33" s="95">
        <v>1758</v>
      </c>
      <c r="Y33" s="122" t="s">
        <v>154</v>
      </c>
      <c r="Z33" s="95">
        <v>5593</v>
      </c>
      <c r="AA33" s="122">
        <f>'2025'!Z33/'2024'!Z33*100</f>
        <v>407.05967976710332</v>
      </c>
      <c r="AB33" s="95">
        <v>24567</v>
      </c>
      <c r="AC33" s="217" t="s">
        <v>183</v>
      </c>
      <c r="AD33" s="114" t="s">
        <v>17</v>
      </c>
      <c r="AE33" s="103"/>
    </row>
    <row r="34" spans="1:31" customFormat="1" ht="14.1" customHeight="1" x14ac:dyDescent="0.15">
      <c r="A34" s="263"/>
      <c r="B34" s="265" t="s">
        <v>21</v>
      </c>
      <c r="C34" s="265"/>
      <c r="D34" s="234">
        <f>SUM(D31:D33)</f>
        <v>24158</v>
      </c>
      <c r="E34" s="241">
        <f>'2025'!D34/'2024'!D34*100</f>
        <v>99.313463514902367</v>
      </c>
      <c r="F34" s="234">
        <f>SUM(F31:F33)</f>
        <v>25742</v>
      </c>
      <c r="G34" s="241">
        <f>'2025'!F34/'2024'!F34*100</f>
        <v>100.37824137258724</v>
      </c>
      <c r="H34" s="234">
        <f>SUM(H31:H33)</f>
        <v>27277</v>
      </c>
      <c r="I34" s="241">
        <f>'2025'!H34/'2024'!H34*100</f>
        <v>96.658398299078669</v>
      </c>
      <c r="J34" s="234">
        <f>SUM(J31:J33)</f>
        <v>32025</v>
      </c>
      <c r="K34" s="241">
        <f>'2025'!J34/'2024'!J34*100</f>
        <v>141.07929515418502</v>
      </c>
      <c r="L34" s="234">
        <f>SUM(L31:L33)</f>
        <v>32791</v>
      </c>
      <c r="M34" s="241">
        <f>'2025'!L34/'2024'!L34*100</f>
        <v>118.6703821656051</v>
      </c>
      <c r="N34" s="234">
        <f>SUM(N31:N33)</f>
        <v>28241</v>
      </c>
      <c r="O34" s="241">
        <f>'2025'!N34/'2024'!N34*100</f>
        <v>119.65511397339208</v>
      </c>
      <c r="P34" s="234">
        <f>SUM(P31:P33)</f>
        <v>26713</v>
      </c>
      <c r="Q34" s="241">
        <f>'2025'!P34/'2024'!P34*100</f>
        <v>99.146345989681919</v>
      </c>
      <c r="R34" s="234">
        <f>SUM(R31:R33)</f>
        <v>29077</v>
      </c>
      <c r="S34" s="241">
        <f>'2025'!R34/'2024'!R34*100</f>
        <v>126.53176675369886</v>
      </c>
      <c r="T34" s="234">
        <f>SUM(T31:T33)</f>
        <v>29552</v>
      </c>
      <c r="U34" s="241">
        <f>'2025'!T34/'2024'!T34*100</f>
        <v>119.2719053961335</v>
      </c>
      <c r="V34" s="234">
        <v>33550</v>
      </c>
      <c r="W34" s="241" t="s">
        <v>115</v>
      </c>
      <c r="X34" s="234">
        <f>SUM(X31:X33)</f>
        <v>29421</v>
      </c>
      <c r="Y34" s="241">
        <f>'2025'!X34/'2024'!X34*100</f>
        <v>112.13126000457352</v>
      </c>
      <c r="Z34" s="234">
        <f>SUM(Z31:Z33)</f>
        <v>41455</v>
      </c>
      <c r="AA34" s="241">
        <f>'2025'!Z34/'2024'!Z34*100</f>
        <v>129.64005378866059</v>
      </c>
      <c r="AB34" s="234">
        <f t="shared" si="0"/>
        <v>360002</v>
      </c>
      <c r="AC34" s="213" t="s">
        <v>184</v>
      </c>
      <c r="AD34" s="114" t="s">
        <v>17</v>
      </c>
      <c r="AE34" s="103"/>
    </row>
    <row r="35" spans="1:31" customFormat="1" ht="14.1" customHeight="1" x14ac:dyDescent="0.15">
      <c r="A35" s="261" t="s">
        <v>33</v>
      </c>
      <c r="B35" s="264" t="s">
        <v>34</v>
      </c>
      <c r="C35" s="265"/>
      <c r="D35" s="149">
        <v>699</v>
      </c>
      <c r="E35" s="242">
        <f>'2025'!D35/'2024'!D35*100</f>
        <v>153.62637362637363</v>
      </c>
      <c r="F35" s="149">
        <v>611</v>
      </c>
      <c r="G35" s="242">
        <f>'2025'!F35/'2024'!F35*100</f>
        <v>55.850091407678249</v>
      </c>
      <c r="H35" s="149">
        <v>1552</v>
      </c>
      <c r="I35" s="242">
        <f>'2025'!H35/'2024'!H35*100</f>
        <v>125.06043513295728</v>
      </c>
      <c r="J35" s="149">
        <v>650</v>
      </c>
      <c r="K35" s="242">
        <f>'2025'!J35/'2024'!J35*100</f>
        <v>38.123167155425222</v>
      </c>
      <c r="L35" s="149">
        <v>853</v>
      </c>
      <c r="M35" s="242">
        <f>'2025'!L35/'2024'!L35*100</f>
        <v>123.08802308802309</v>
      </c>
      <c r="N35" s="149">
        <v>896</v>
      </c>
      <c r="O35" s="242">
        <f>'2025'!N35/'2024'!N35*100</f>
        <v>139.5638629283489</v>
      </c>
      <c r="P35" s="149">
        <v>952</v>
      </c>
      <c r="Q35" s="242">
        <f>'2025'!P35/'2024'!P35*100</f>
        <v>93.978282329713721</v>
      </c>
      <c r="R35" s="149">
        <v>1018</v>
      </c>
      <c r="S35" s="242">
        <f>'2025'!R35/'2024'!R35*100</f>
        <v>247.68856447688563</v>
      </c>
      <c r="T35" s="149">
        <v>368</v>
      </c>
      <c r="U35" s="242">
        <f>'2025'!T35/'2024'!T35*100</f>
        <v>81.057268722466958</v>
      </c>
      <c r="V35" s="149">
        <v>1146</v>
      </c>
      <c r="W35" s="242" t="s">
        <v>116</v>
      </c>
      <c r="X35" s="149">
        <v>1072</v>
      </c>
      <c r="Y35" s="242" t="s">
        <v>155</v>
      </c>
      <c r="Z35" s="149">
        <v>877</v>
      </c>
      <c r="AA35" s="242">
        <f>'2025'!Z35/'2024'!Z35*100</f>
        <v>73.512154233025981</v>
      </c>
      <c r="AB35" s="149">
        <v>9817</v>
      </c>
      <c r="AC35" s="208" t="s">
        <v>87</v>
      </c>
      <c r="AD35" s="114" t="s">
        <v>17</v>
      </c>
      <c r="AE35" s="103"/>
    </row>
    <row r="36" spans="1:31" customFormat="1" ht="14.1" customHeight="1" x14ac:dyDescent="0.15">
      <c r="A36" s="262"/>
      <c r="B36" s="264" t="s">
        <v>20</v>
      </c>
      <c r="C36" s="265"/>
      <c r="D36" s="104">
        <v>29</v>
      </c>
      <c r="E36" s="136">
        <f>'2025'!D36/'2024'!D36*100</f>
        <v>13.615023474178404</v>
      </c>
      <c r="F36" s="104">
        <v>439</v>
      </c>
      <c r="G36" s="136">
        <f>'2025'!F36/'2024'!F36*100</f>
        <v>2195</v>
      </c>
      <c r="H36" s="104">
        <v>106</v>
      </c>
      <c r="I36" s="136">
        <f>'2025'!H36/'2024'!H36*100</f>
        <v>392.59259259259261</v>
      </c>
      <c r="J36" s="104">
        <v>177</v>
      </c>
      <c r="K36" s="136">
        <f>'2025'!J36/'2024'!J36*100</f>
        <v>536.36363636363637</v>
      </c>
      <c r="L36" s="104">
        <v>50</v>
      </c>
      <c r="M36" s="136">
        <f>'2025'!L36/'2024'!L36*100</f>
        <v>39.0625</v>
      </c>
      <c r="N36" s="104">
        <v>52</v>
      </c>
      <c r="O36" s="136">
        <f>'2025'!N36/'2024'!N36*100</f>
        <v>1.5007215007215007</v>
      </c>
      <c r="P36" s="104">
        <v>107</v>
      </c>
      <c r="Q36" s="136">
        <f>'2025'!P36/'2024'!P36*100</f>
        <v>148.61111111111111</v>
      </c>
      <c r="R36" s="104">
        <v>33</v>
      </c>
      <c r="S36" s="136">
        <f>'2025'!R36/'2024'!R36*100</f>
        <v>91.666666666666657</v>
      </c>
      <c r="T36" s="104">
        <v>-119</v>
      </c>
      <c r="U36" s="136" t="s">
        <v>64</v>
      </c>
      <c r="V36" s="104">
        <v>167</v>
      </c>
      <c r="W36" s="136" t="s">
        <v>117</v>
      </c>
      <c r="X36" s="104">
        <v>9</v>
      </c>
      <c r="Y36" s="136" t="s">
        <v>156</v>
      </c>
      <c r="Z36" s="104">
        <v>105</v>
      </c>
      <c r="AA36" s="136">
        <f>'2025'!Z36/'2024'!Z36*100</f>
        <v>125</v>
      </c>
      <c r="AB36" s="104">
        <v>1050</v>
      </c>
      <c r="AC36" s="243" t="s">
        <v>185</v>
      </c>
      <c r="AD36" s="114" t="s">
        <v>17</v>
      </c>
      <c r="AE36" s="103"/>
    </row>
    <row r="37" spans="1:31" customFormat="1" ht="14.1" customHeight="1" x14ac:dyDescent="0.15">
      <c r="A37" s="263"/>
      <c r="B37" s="265" t="s">
        <v>21</v>
      </c>
      <c r="C37" s="265"/>
      <c r="D37" s="244">
        <f>SUM(D35:D36)</f>
        <v>728</v>
      </c>
      <c r="E37" s="245">
        <f>'2025'!D37/'2024'!D37*100</f>
        <v>108.9820359281437</v>
      </c>
      <c r="F37" s="244">
        <f>SUM(F35:F36)</f>
        <v>1050</v>
      </c>
      <c r="G37" s="245">
        <f>'2025'!F37/'2024'!F37*100</f>
        <v>94.254937163375232</v>
      </c>
      <c r="H37" s="244">
        <f>SUM(H35:H36)</f>
        <v>1658</v>
      </c>
      <c r="I37" s="245">
        <f>'2025'!H37/'2024'!H37*100</f>
        <v>130.75709779179812</v>
      </c>
      <c r="J37" s="244">
        <f>SUM(J35:J36)</f>
        <v>827</v>
      </c>
      <c r="K37" s="245">
        <f>'2025'!J37/'2024'!J37*100</f>
        <v>47.583429228998845</v>
      </c>
      <c r="L37" s="244">
        <f>SUM(L35:L36)</f>
        <v>903</v>
      </c>
      <c r="M37" s="245">
        <f>'2025'!L37/'2024'!L37*100</f>
        <v>109.98781973203411</v>
      </c>
      <c r="N37" s="244">
        <f>SUM(N35:N36)</f>
        <v>948</v>
      </c>
      <c r="O37" s="245">
        <f>'2025'!N37/'2024'!N37*100</f>
        <v>23.082542001460922</v>
      </c>
      <c r="P37" s="244">
        <f>SUM(P35:P36)</f>
        <v>1059</v>
      </c>
      <c r="Q37" s="245">
        <f>'2025'!P37/'2024'!P37*100</f>
        <v>97.603686635944698</v>
      </c>
      <c r="R37" s="244">
        <f>SUM(R35:R36)</f>
        <v>1051</v>
      </c>
      <c r="S37" s="245">
        <f>'2025'!R37/'2024'!R37*100</f>
        <v>235.12304250559285</v>
      </c>
      <c r="T37" s="244">
        <f>SUM(T35:T36)</f>
        <v>249</v>
      </c>
      <c r="U37" s="245">
        <f>'2025'!T37/'2024'!T37*100</f>
        <v>35.571428571428569</v>
      </c>
      <c r="V37" s="244">
        <v>1313</v>
      </c>
      <c r="W37" s="245" t="s">
        <v>118</v>
      </c>
      <c r="X37" s="244">
        <f>SUM(X35:X36)</f>
        <v>1081</v>
      </c>
      <c r="Y37" s="245">
        <f>'2025'!X37/'2024'!X37*100</f>
        <v>154.42857142857142</v>
      </c>
      <c r="Z37" s="244">
        <f>SUM(Z35:Z36)</f>
        <v>982</v>
      </c>
      <c r="AA37" s="245">
        <f>'2025'!Z37/'2024'!Z37*100</f>
        <v>76.898981989036812</v>
      </c>
      <c r="AB37" s="244">
        <f t="shared" si="0"/>
        <v>11849</v>
      </c>
      <c r="AC37" s="246" t="s">
        <v>188</v>
      </c>
      <c r="AD37" s="114" t="s">
        <v>17</v>
      </c>
      <c r="AE37" s="103"/>
    </row>
    <row r="38" spans="1:31" customFormat="1" ht="14.1" customHeight="1" x14ac:dyDescent="0.15">
      <c r="A38" s="279" t="s">
        <v>58</v>
      </c>
      <c r="B38" s="282" t="s">
        <v>35</v>
      </c>
      <c r="C38" s="283"/>
      <c r="D38" s="247">
        <v>701</v>
      </c>
      <c r="E38" s="242">
        <f>'2025'!D38/'2024'!D38*100</f>
        <v>114.72995090016367</v>
      </c>
      <c r="F38" s="247">
        <v>466</v>
      </c>
      <c r="G38" s="242">
        <f>'2025'!F38/'2024'!F38*100</f>
        <v>78.319327731092443</v>
      </c>
      <c r="H38" s="247">
        <v>611</v>
      </c>
      <c r="I38" s="242">
        <f>'2025'!H38/'2024'!H38*100</f>
        <v>115.06591337099812</v>
      </c>
      <c r="J38" s="247">
        <v>520</v>
      </c>
      <c r="K38" s="242">
        <f>'2025'!J38/'2024'!J38*100</f>
        <v>163.52201257861637</v>
      </c>
      <c r="L38" s="247">
        <v>435</v>
      </c>
      <c r="M38" s="242">
        <f>'2025'!L38/'2024'!L38*100</f>
        <v>50.115207373271886</v>
      </c>
      <c r="N38" s="247">
        <v>1043</v>
      </c>
      <c r="O38" s="242">
        <f>'2025'!N38/'2024'!N38*100</f>
        <v>123.87173396674585</v>
      </c>
      <c r="P38" s="247">
        <v>468</v>
      </c>
      <c r="Q38" s="242">
        <f>'2025'!P38/'2024'!P38*100</f>
        <v>68.321167883211672</v>
      </c>
      <c r="R38" s="247">
        <v>455</v>
      </c>
      <c r="S38" s="242">
        <f>'2025'!R38/'2024'!R38*100</f>
        <v>84.103512014787427</v>
      </c>
      <c r="T38" s="247">
        <v>567</v>
      </c>
      <c r="U38" s="242">
        <f>'2025'!T38/'2024'!T38*100</f>
        <v>90.865384615384613</v>
      </c>
      <c r="V38" s="247">
        <v>665</v>
      </c>
      <c r="W38" s="242" t="s">
        <v>119</v>
      </c>
      <c r="X38" s="247">
        <v>525</v>
      </c>
      <c r="Y38" s="242" t="s">
        <v>157</v>
      </c>
      <c r="Z38" s="247">
        <v>375</v>
      </c>
      <c r="AA38" s="242">
        <f>'2025'!Z38/'2024'!Z38*100</f>
        <v>58.320373250388805</v>
      </c>
      <c r="AB38" s="247">
        <v>6456</v>
      </c>
      <c r="AC38" s="248" t="s">
        <v>186</v>
      </c>
      <c r="AD38" s="114" t="s">
        <v>17</v>
      </c>
      <c r="AE38" s="103"/>
    </row>
    <row r="39" spans="1:31" customFormat="1" ht="14.1" customHeight="1" x14ac:dyDescent="0.15">
      <c r="A39" s="280"/>
      <c r="B39" s="264" t="s">
        <v>20</v>
      </c>
      <c r="C39" s="265"/>
      <c r="D39" s="249">
        <v>2</v>
      </c>
      <c r="E39" s="122">
        <f>'2025'!D39/'2024'!D39*100</f>
        <v>1.4492753623188406</v>
      </c>
      <c r="F39" s="249">
        <v>1</v>
      </c>
      <c r="G39" s="122">
        <f>'2025'!F39/'2024'!F39*100</f>
        <v>1.1235955056179776</v>
      </c>
      <c r="H39" s="249">
        <v>0</v>
      </c>
      <c r="I39" s="122">
        <f>'2025'!H39/'2024'!H39*100</f>
        <v>0</v>
      </c>
      <c r="J39" s="249">
        <v>59</v>
      </c>
      <c r="K39" s="122">
        <f>'2025'!J39/'2024'!J39*100</f>
        <v>88.059701492537314</v>
      </c>
      <c r="L39" s="249">
        <v>180</v>
      </c>
      <c r="M39" s="122">
        <f>'2025'!L39/'2024'!L39*100</f>
        <v>216.86746987951807</v>
      </c>
      <c r="N39" s="249">
        <v>82</v>
      </c>
      <c r="O39" s="122">
        <f>'2025'!N39/'2024'!N39*100</f>
        <v>328</v>
      </c>
      <c r="P39" s="249">
        <v>72</v>
      </c>
      <c r="Q39" s="122">
        <f>'2025'!P39/'2024'!P39*100</f>
        <v>124.13793103448276</v>
      </c>
      <c r="R39" s="249">
        <v>87</v>
      </c>
      <c r="S39" s="122">
        <f>'2025'!R39/'2024'!R39*100</f>
        <v>202.32558139534885</v>
      </c>
      <c r="T39" s="249">
        <v>54</v>
      </c>
      <c r="U39" s="122">
        <f>'2025'!T39/'2024'!T39*100</f>
        <v>93.103448275862064</v>
      </c>
      <c r="V39" s="249">
        <v>112</v>
      </c>
      <c r="W39" s="122" t="s">
        <v>120</v>
      </c>
      <c r="X39" s="249">
        <v>58</v>
      </c>
      <c r="Y39" s="122" t="s">
        <v>158</v>
      </c>
      <c r="Z39" s="249">
        <v>328</v>
      </c>
      <c r="AA39" s="122">
        <f>'2025'!Z39/'2024'!Z39*100</f>
        <v>194.08284023668639</v>
      </c>
      <c r="AB39" s="249">
        <v>707</v>
      </c>
      <c r="AC39" s="239" t="s">
        <v>187</v>
      </c>
      <c r="AD39" s="114" t="s">
        <v>17</v>
      </c>
      <c r="AE39" s="103"/>
    </row>
    <row r="40" spans="1:31" customFormat="1" ht="14.1" customHeight="1" x14ac:dyDescent="0.15">
      <c r="A40" s="281"/>
      <c r="B40" s="265" t="s">
        <v>21</v>
      </c>
      <c r="C40" s="265"/>
      <c r="D40" s="234">
        <f>SUM(D38:D39)</f>
        <v>703</v>
      </c>
      <c r="E40" s="241">
        <f>'2025'!D40/'2024'!D40*100</f>
        <v>93.858477970627504</v>
      </c>
      <c r="F40" s="234">
        <f>SUM(F38:F39)</f>
        <v>467</v>
      </c>
      <c r="G40" s="241">
        <f>'2025'!F40/'2024'!F40*100</f>
        <v>68.274853801169584</v>
      </c>
      <c r="H40" s="234">
        <f>SUM(H38:H39)</f>
        <v>611</v>
      </c>
      <c r="I40" s="241">
        <f>'2025'!H40/'2024'!H40*100</f>
        <v>107.57042253521128</v>
      </c>
      <c r="J40" s="234">
        <f>SUM(J38:J39)</f>
        <v>579</v>
      </c>
      <c r="K40" s="241">
        <f>'2025'!J40/'2024'!J40*100</f>
        <v>150.3896103896104</v>
      </c>
      <c r="L40" s="234">
        <f>SUM(L38:L39)</f>
        <v>615</v>
      </c>
      <c r="M40" s="241">
        <f>'2025'!L40/'2024'!L40*100</f>
        <v>64.66876971608832</v>
      </c>
      <c r="N40" s="234">
        <f>SUM(N38:N39)</f>
        <v>1125</v>
      </c>
      <c r="O40" s="241">
        <f>'2025'!N40/'2024'!N40*100</f>
        <v>129.75778546712803</v>
      </c>
      <c r="P40" s="234">
        <f>SUM(P38:P39)</f>
        <v>540</v>
      </c>
      <c r="Q40" s="241">
        <f>'2025'!P40/'2024'!P40*100</f>
        <v>72.678331090174964</v>
      </c>
      <c r="R40" s="234">
        <f>SUM(R38:R39)</f>
        <v>542</v>
      </c>
      <c r="S40" s="241">
        <f>'2025'!R40/'2024'!R40*100</f>
        <v>92.808219178082197</v>
      </c>
      <c r="T40" s="234">
        <f>SUM(T38:T39)</f>
        <v>621</v>
      </c>
      <c r="U40" s="241">
        <f>'2025'!T40/'2024'!T40*100</f>
        <v>91.055718475073306</v>
      </c>
      <c r="V40" s="234">
        <v>777</v>
      </c>
      <c r="W40" s="241" t="s">
        <v>121</v>
      </c>
      <c r="X40" s="234">
        <f>SUM(X38:X39)</f>
        <v>583</v>
      </c>
      <c r="Y40" s="241">
        <f>'2025'!X40/'2024'!X40*100</f>
        <v>64.277839029768472</v>
      </c>
      <c r="Z40" s="234">
        <f>SUM(Z38:Z39)</f>
        <v>703</v>
      </c>
      <c r="AA40" s="241">
        <f>'2025'!Z40/'2024'!Z40*100</f>
        <v>86.576354679802961</v>
      </c>
      <c r="AB40" s="234">
        <f t="shared" si="0"/>
        <v>7866</v>
      </c>
      <c r="AC40" s="213" t="s">
        <v>189</v>
      </c>
      <c r="AD40" s="114" t="s">
        <v>17</v>
      </c>
      <c r="AE40" s="103"/>
    </row>
    <row r="41" spans="1:31" customFormat="1" ht="14.1" customHeight="1" x14ac:dyDescent="0.15">
      <c r="A41" s="284" t="s">
        <v>67</v>
      </c>
      <c r="B41" s="285"/>
      <c r="C41" s="286"/>
      <c r="D41" s="238">
        <v>376</v>
      </c>
      <c r="E41" s="124">
        <f>'2025'!D41/'2024'!D41*100</f>
        <v>37.450199203187253</v>
      </c>
      <c r="F41" s="238">
        <v>477</v>
      </c>
      <c r="G41" s="124">
        <f>'2025'!F41/'2024'!F41*100</f>
        <v>88.333333333333329</v>
      </c>
      <c r="H41" s="238">
        <v>262</v>
      </c>
      <c r="I41" s="124">
        <f>'2025'!H41/'2024'!H41*100</f>
        <v>78.443113772455092</v>
      </c>
      <c r="J41" s="238">
        <v>228</v>
      </c>
      <c r="K41" s="124">
        <f>'2025'!J41/'2024'!J41*100</f>
        <v>30.76923076923077</v>
      </c>
      <c r="L41" s="238">
        <v>259</v>
      </c>
      <c r="M41" s="124">
        <f>'2025'!L41/'2024'!L41*100</f>
        <v>67.447916666666657</v>
      </c>
      <c r="N41" s="238">
        <v>386</v>
      </c>
      <c r="O41" s="124">
        <f>'2025'!N41/'2024'!N41*100</f>
        <v>294.6564885496183</v>
      </c>
      <c r="P41" s="238">
        <v>590</v>
      </c>
      <c r="Q41" s="124">
        <f>'2025'!P41/'2024'!P41*100</f>
        <v>65.410199556541016</v>
      </c>
      <c r="R41" s="238">
        <v>225</v>
      </c>
      <c r="S41" s="124">
        <f>'2025'!R41/'2024'!R41*100</f>
        <v>234.375</v>
      </c>
      <c r="T41" s="238">
        <v>126</v>
      </c>
      <c r="U41" s="124">
        <f>'2025'!T41/'2024'!T41*100</f>
        <v>11.54903758020165</v>
      </c>
      <c r="V41" s="238">
        <v>389</v>
      </c>
      <c r="W41" s="124" t="s">
        <v>122</v>
      </c>
      <c r="X41" s="238">
        <v>1422</v>
      </c>
      <c r="Y41" s="124" t="s">
        <v>159</v>
      </c>
      <c r="Z41" s="238">
        <v>599</v>
      </c>
      <c r="AA41" s="124">
        <f>'2025'!Z41/'2024'!Z41*100</f>
        <v>92.868217054263567</v>
      </c>
      <c r="AB41" s="238">
        <v>4740</v>
      </c>
      <c r="AC41" s="237" t="s">
        <v>192</v>
      </c>
      <c r="AD41" s="114"/>
      <c r="AE41" s="103"/>
    </row>
    <row r="42" spans="1:31" customFormat="1" ht="14.1" customHeight="1" x14ac:dyDescent="0.15">
      <c r="A42" s="284" t="s">
        <v>60</v>
      </c>
      <c r="B42" s="285"/>
      <c r="C42" s="286"/>
      <c r="D42" s="238">
        <v>168</v>
      </c>
      <c r="E42" s="124">
        <f>'2025'!D42/'2024'!D42*100</f>
        <v>305.4545454545455</v>
      </c>
      <c r="F42" s="238">
        <v>165</v>
      </c>
      <c r="G42" s="124">
        <f>'2025'!F42/'2024'!F42*100</f>
        <v>141.02564102564102</v>
      </c>
      <c r="H42" s="238">
        <v>0</v>
      </c>
      <c r="I42" s="124">
        <f>'2025'!H42/'2024'!H42*100</f>
        <v>0</v>
      </c>
      <c r="J42" s="238">
        <v>162</v>
      </c>
      <c r="K42" s="124">
        <f>'2025'!J42/'2024'!J42*100</f>
        <v>265.57377049180326</v>
      </c>
      <c r="L42" s="238">
        <v>134</v>
      </c>
      <c r="M42" s="124">
        <f>'2025'!L42/'2024'!L42*100</f>
        <v>496.2962962962963</v>
      </c>
      <c r="N42" s="238">
        <v>1</v>
      </c>
      <c r="O42" s="124" t="s">
        <v>64</v>
      </c>
      <c r="P42" s="238">
        <v>25</v>
      </c>
      <c r="Q42" s="124">
        <f>'2025'!P42/'2024'!P42*100</f>
        <v>30.487804878048781</v>
      </c>
      <c r="R42" s="238">
        <v>42</v>
      </c>
      <c r="S42" s="124">
        <f>'2025'!R42/'2024'!R42*100</f>
        <v>32.558139534883722</v>
      </c>
      <c r="T42" s="238">
        <v>-205</v>
      </c>
      <c r="U42" s="124" t="s">
        <v>64</v>
      </c>
      <c r="V42" s="238">
        <v>29</v>
      </c>
      <c r="W42" s="124" t="s">
        <v>65</v>
      </c>
      <c r="X42" s="238">
        <v>74</v>
      </c>
      <c r="Y42" s="124" t="s">
        <v>160</v>
      </c>
      <c r="Z42" s="238">
        <v>240</v>
      </c>
      <c r="AA42" s="124">
        <f>'2025'!Z42/'2024'!Z42*100</f>
        <v>30.690537084398979</v>
      </c>
      <c r="AB42" s="238">
        <v>595</v>
      </c>
      <c r="AC42" s="237" t="s">
        <v>190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'2025'!D43/'2024'!D43*100</f>
        <v>104.72018616921986</v>
      </c>
      <c r="F43" s="101">
        <f>SUM(F17,F30,F34,F37,F40:F42)</f>
        <v>84431</v>
      </c>
      <c r="G43" s="122">
        <f>'2025'!F43/'2024'!F43*100</f>
        <v>103.38700789812036</v>
      </c>
      <c r="H43" s="101">
        <f>SUM(H17,H30,H34,H37,H40:H42)</f>
        <v>101837</v>
      </c>
      <c r="I43" s="122">
        <f>'2025'!H43/'2024'!H43*100</f>
        <v>117.87644832335953</v>
      </c>
      <c r="J43" s="101">
        <f>SUM(J17,J30,J34,J37,J40:J42)</f>
        <v>95835</v>
      </c>
      <c r="K43" s="122">
        <f>'2025'!J43/'2024'!J43*100</f>
        <v>113.37395007689577</v>
      </c>
      <c r="L43" s="101">
        <f>SUM(L17,L30,L34,L37,L40:L42)</f>
        <v>95702</v>
      </c>
      <c r="M43" s="122">
        <f>'2025'!L43/'2024'!L43*100</f>
        <v>106.69951947197663</v>
      </c>
      <c r="N43" s="101">
        <f>SUM(N17,N30,N34,N37,N40:N42)</f>
        <v>93294</v>
      </c>
      <c r="O43" s="122">
        <f>'2025'!N43/'2024'!N43*100</f>
        <v>100.30965744145539</v>
      </c>
      <c r="P43" s="101">
        <f>SUM(P17,P30,P34,P37,P40:P42)</f>
        <v>92911</v>
      </c>
      <c r="Q43" s="122">
        <f>'2025'!P43/'2024'!P43*100</f>
        <v>105.29471095547321</v>
      </c>
      <c r="R43" s="101">
        <f>SUM(R17,R30,R34,R37,R40:R42)</f>
        <v>88277</v>
      </c>
      <c r="S43" s="122">
        <f>'2025'!R43/'2024'!R43*100</f>
        <v>112.34314948204332</v>
      </c>
      <c r="T43" s="101">
        <f>SUM(T17,T30,T34,T37,T40:T42)</f>
        <v>95501</v>
      </c>
      <c r="U43" s="122">
        <f>'2025'!T43/'2024'!T43*100</f>
        <v>113.92086459662893</v>
      </c>
      <c r="V43" s="101">
        <v>107763</v>
      </c>
      <c r="W43" s="122" t="s">
        <v>123</v>
      </c>
      <c r="X43" s="101">
        <f>SUM(X17,X30,X34,X37,X40:X42)</f>
        <v>105018</v>
      </c>
      <c r="Y43" s="122">
        <f>'2025'!X43/'2024'!X43*100</f>
        <v>123.55204178872692</v>
      </c>
      <c r="Z43" s="101">
        <f>SUM(Z17,Z30,Z34,Z37,Z40:Z42)</f>
        <v>118738</v>
      </c>
      <c r="AA43" s="122">
        <f>'2025'!Z43/'2024'!Z43*100</f>
        <v>115.08854232293959</v>
      </c>
      <c r="AB43" s="101">
        <f t="shared" si="0"/>
        <v>1163457</v>
      </c>
      <c r="AC43" s="220" t="s">
        <v>109</v>
      </c>
      <c r="AD43" s="114" t="s">
        <v>17</v>
      </c>
    </row>
    <row r="44" spans="1:31" customFormat="1" ht="14.1" customHeight="1" x14ac:dyDescent="0.15">
      <c r="A44" s="141"/>
      <c r="B44" s="277" t="s">
        <v>38</v>
      </c>
      <c r="C44" s="278"/>
      <c r="D44" s="234">
        <v>83878</v>
      </c>
      <c r="E44" s="241">
        <f>'2025'!D44/'2024'!D44*100</f>
        <v>105.58128996525855</v>
      </c>
      <c r="F44" s="234">
        <v>83727</v>
      </c>
      <c r="G44" s="241">
        <f>'2025'!F44/'2024'!F44*100</f>
        <v>102.95231537269754</v>
      </c>
      <c r="H44" s="234">
        <v>101272</v>
      </c>
      <c r="I44" s="241">
        <f>'2025'!H44/'2024'!H44*100</f>
        <v>117.90071714631647</v>
      </c>
      <c r="J44" s="234">
        <v>95157</v>
      </c>
      <c r="K44" s="241">
        <f>'2025'!J44/'2024'!J44*100</f>
        <v>113.02783023910487</v>
      </c>
      <c r="L44" s="234">
        <v>94721</v>
      </c>
      <c r="M44" s="241">
        <f>'2025'!L44/'2024'!L44*100</f>
        <v>106.15138067061145</v>
      </c>
      <c r="N44" s="234">
        <v>92916</v>
      </c>
      <c r="O44" s="241">
        <f>'2025'!N44/'2024'!N44*100</f>
        <v>100.37485551318477</v>
      </c>
      <c r="P44" s="234">
        <v>92525</v>
      </c>
      <c r="Q44" s="241">
        <f>'2025'!P44/'2024'!P44*100</f>
        <v>105.45361294734444</v>
      </c>
      <c r="R44" s="234">
        <v>87917</v>
      </c>
      <c r="S44" s="241">
        <f>'2025'!R44/'2024'!R44*100</f>
        <v>112.41720584098407</v>
      </c>
      <c r="T44" s="234">
        <v>95170</v>
      </c>
      <c r="U44" s="241">
        <f>'2025'!T44/'2024'!T44*100</f>
        <v>113.85878017849879</v>
      </c>
      <c r="V44" s="234">
        <v>106577</v>
      </c>
      <c r="W44" s="241" t="s">
        <v>124</v>
      </c>
      <c r="X44" s="250">
        <v>104135</v>
      </c>
      <c r="Y44" s="241">
        <f>'2025'!X44/'2024'!X44*100</f>
        <v>123.27607637943485</v>
      </c>
      <c r="Z44" s="234">
        <v>117768</v>
      </c>
      <c r="AA44" s="241">
        <f>'2025'!Z44/'2024'!Z44*100</f>
        <v>114.49905206358466</v>
      </c>
      <c r="AB44" s="99">
        <f>SUM(D44,F44,H44,J44,L44,N44,P44,R44,T44,V44,X44,Z44)</f>
        <v>1155763</v>
      </c>
      <c r="AC44" s="213" t="s">
        <v>191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K6" sqref="K6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7.5" style="8" bestFit="1" customWidth="1"/>
    <col min="7" max="7" width="7.5" style="7" bestFit="1" customWidth="1"/>
    <col min="8" max="8" width="9.125" style="8" customWidth="1"/>
    <col min="9" max="9" width="7.125" style="7" bestFit="1" customWidth="1"/>
    <col min="10" max="10" width="7.5" style="8" bestFit="1" customWidth="1"/>
    <col min="11" max="11" width="7.125" style="7" bestFit="1" customWidth="1"/>
    <col min="12" max="12" width="7.5" style="8" bestFit="1" customWidth="1"/>
    <col min="13" max="13" width="8.5" style="7" bestFit="1" customWidth="1"/>
    <col min="14" max="14" width="7.5" style="8" bestFit="1" customWidth="1"/>
    <col min="15" max="15" width="8.625" style="7" bestFit="1" customWidth="1"/>
    <col min="16" max="16" width="7.625" style="8" bestFit="1" customWidth="1"/>
    <col min="17" max="17" width="7.75" style="7" bestFit="1" customWidth="1"/>
    <col min="18" max="18" width="7.5" style="8" bestFit="1" customWidth="1"/>
    <col min="19" max="19" width="7.75" style="7" bestFit="1" customWidth="1"/>
    <col min="20" max="20" width="7.5" style="8" bestFit="1" customWidth="1"/>
    <col min="21" max="21" width="7.75" style="7" bestFit="1" customWidth="1"/>
    <col min="22" max="22" width="7.5" style="8" bestFit="1" customWidth="1"/>
    <col min="23" max="23" width="7.75" style="7" bestFit="1" customWidth="1"/>
    <col min="24" max="24" width="7.5" style="8" bestFit="1" customWidth="1"/>
    <col min="25" max="25" width="7.75" style="7" bestFit="1" customWidth="1"/>
    <col min="26" max="26" width="8.5" style="8" bestFit="1" customWidth="1"/>
    <col min="27" max="27" width="7.75" style="7" bestFit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60" t="s">
        <v>82</v>
      </c>
      <c r="B2" s="260"/>
      <c r="C2" s="26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1" t="s">
        <v>15</v>
      </c>
      <c r="B3" s="264" t="s">
        <v>16</v>
      </c>
      <c r="C3" s="265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" customHeight="1" x14ac:dyDescent="0.15">
      <c r="A4" s="262"/>
      <c r="B4" s="264" t="s">
        <v>18</v>
      </c>
      <c r="C4" s="265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" customHeight="1" x14ac:dyDescent="0.15">
      <c r="A5" s="262"/>
      <c r="B5" s="264" t="s">
        <v>19</v>
      </c>
      <c r="C5" s="265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" customHeight="1" x14ac:dyDescent="0.15">
      <c r="A6" s="262"/>
      <c r="B6" s="264" t="s">
        <v>20</v>
      </c>
      <c r="C6" s="265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" customHeight="1" x14ac:dyDescent="0.15">
      <c r="A7" s="263"/>
      <c r="B7" s="265" t="s">
        <v>21</v>
      </c>
      <c r="C7" s="265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" customHeight="1" x14ac:dyDescent="0.15">
      <c r="A8" s="266" t="s">
        <v>61</v>
      </c>
      <c r="B8" s="264" t="s">
        <v>22</v>
      </c>
      <c r="C8" s="265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" customHeight="1" x14ac:dyDescent="0.15">
      <c r="A9" s="267"/>
      <c r="B9" s="269" t="s">
        <v>23</v>
      </c>
      <c r="C9" s="270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" customHeight="1" x14ac:dyDescent="0.15">
      <c r="A10" s="267"/>
      <c r="B10" s="269" t="s">
        <v>24</v>
      </c>
      <c r="C10" s="270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" customHeight="1" x14ac:dyDescent="0.15">
      <c r="A11" s="267"/>
      <c r="B11" s="269" t="s">
        <v>43</v>
      </c>
      <c r="C11" s="270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" customHeight="1" x14ac:dyDescent="0.15">
      <c r="A12" s="267"/>
      <c r="B12" s="269" t="s">
        <v>44</v>
      </c>
      <c r="C12" s="270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" customHeight="1" x14ac:dyDescent="0.15">
      <c r="A13" s="267"/>
      <c r="B13" s="269" t="s">
        <v>45</v>
      </c>
      <c r="C13" s="270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" customHeight="1" x14ac:dyDescent="0.15">
      <c r="A14" s="267"/>
      <c r="B14" s="264" t="s">
        <v>25</v>
      </c>
      <c r="C14" s="271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" customHeight="1" x14ac:dyDescent="0.15">
      <c r="A15" s="267"/>
      <c r="B15" s="264" t="s">
        <v>20</v>
      </c>
      <c r="C15" s="271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" customHeight="1" x14ac:dyDescent="0.15">
      <c r="A16" s="268"/>
      <c r="B16" s="265" t="s">
        <v>21</v>
      </c>
      <c r="C16" s="271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" customHeight="1" x14ac:dyDescent="0.15">
      <c r="A17" s="264" t="s">
        <v>26</v>
      </c>
      <c r="B17" s="265"/>
      <c r="C17" s="271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" customHeight="1" x14ac:dyDescent="0.15">
      <c r="A18" s="272" t="s">
        <v>27</v>
      </c>
      <c r="B18" s="261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" customHeight="1" x14ac:dyDescent="0.15">
      <c r="A19" s="272"/>
      <c r="B19" s="262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" customHeight="1" x14ac:dyDescent="0.15">
      <c r="A20" s="272"/>
      <c r="B20" s="262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" customHeight="1" x14ac:dyDescent="0.15">
      <c r="A21" s="272"/>
      <c r="B21" s="262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" customHeight="1" x14ac:dyDescent="0.15">
      <c r="A22" s="272"/>
      <c r="B22" s="262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" customHeight="1" x14ac:dyDescent="0.15">
      <c r="A23" s="272"/>
      <c r="B23" s="263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" customHeight="1" x14ac:dyDescent="0.15">
      <c r="A24" s="272"/>
      <c r="B24" s="274" t="s">
        <v>53</v>
      </c>
      <c r="C24" s="264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" customHeight="1" x14ac:dyDescent="0.15">
      <c r="A25" s="272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" customHeight="1" x14ac:dyDescent="0.15">
      <c r="A26" s="272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" customHeight="1" x14ac:dyDescent="0.15">
      <c r="A27" s="272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" customHeight="1" x14ac:dyDescent="0.15">
      <c r="A28" s="272"/>
      <c r="B28" s="275" t="s">
        <v>56</v>
      </c>
      <c r="C28" s="264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" customHeight="1" x14ac:dyDescent="0.15">
      <c r="A29" s="272"/>
      <c r="B29" s="287" t="s">
        <v>57</v>
      </c>
      <c r="C29" s="287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" customHeight="1" x14ac:dyDescent="0.15">
      <c r="A30" s="273"/>
      <c r="B30" s="265" t="s">
        <v>21</v>
      </c>
      <c r="C30" s="265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" customHeight="1" x14ac:dyDescent="0.15">
      <c r="A31" s="261" t="s">
        <v>29</v>
      </c>
      <c r="B31" s="264" t="s">
        <v>30</v>
      </c>
      <c r="C31" s="265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" customHeight="1" x14ac:dyDescent="0.15">
      <c r="A32" s="262"/>
      <c r="B32" s="264" t="s">
        <v>31</v>
      </c>
      <c r="C32" s="265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" customHeight="1" x14ac:dyDescent="0.15">
      <c r="A33" s="262"/>
      <c r="B33" s="264" t="s">
        <v>32</v>
      </c>
      <c r="C33" s="265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" customHeight="1" x14ac:dyDescent="0.15">
      <c r="A34" s="263"/>
      <c r="B34" s="265" t="s">
        <v>21</v>
      </c>
      <c r="C34" s="265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" customHeight="1" x14ac:dyDescent="0.15">
      <c r="A35" s="261" t="s">
        <v>33</v>
      </c>
      <c r="B35" s="264" t="s">
        <v>34</v>
      </c>
      <c r="C35" s="265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" customHeight="1" x14ac:dyDescent="0.15">
      <c r="A36" s="262"/>
      <c r="B36" s="264" t="s">
        <v>20</v>
      </c>
      <c r="C36" s="265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" customHeight="1" x14ac:dyDescent="0.15">
      <c r="A37" s="263"/>
      <c r="B37" s="265" t="s">
        <v>21</v>
      </c>
      <c r="C37" s="265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" customHeight="1" x14ac:dyDescent="0.15">
      <c r="A38" s="279" t="s">
        <v>58</v>
      </c>
      <c r="B38" s="282" t="s">
        <v>35</v>
      </c>
      <c r="C38" s="283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" customHeight="1" x14ac:dyDescent="0.15">
      <c r="A39" s="280"/>
      <c r="B39" s="264" t="s">
        <v>20</v>
      </c>
      <c r="C39" s="265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" customHeight="1" x14ac:dyDescent="0.15">
      <c r="A40" s="281"/>
      <c r="B40" s="265" t="s">
        <v>21</v>
      </c>
      <c r="C40" s="265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" customHeight="1" x14ac:dyDescent="0.15">
      <c r="A41" s="284" t="s">
        <v>67</v>
      </c>
      <c r="B41" s="285"/>
      <c r="C41" s="286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" customHeight="1" x14ac:dyDescent="0.15">
      <c r="A42" s="284" t="s">
        <v>60</v>
      </c>
      <c r="B42" s="285"/>
      <c r="C42" s="286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" customHeight="1" x14ac:dyDescent="0.15">
      <c r="A44" s="141"/>
      <c r="B44" s="277" t="s">
        <v>38</v>
      </c>
      <c r="C44" s="278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8.25" style="150" customWidth="1"/>
    <col min="6" max="6" width="9.125" style="151" customWidth="1"/>
    <col min="7" max="7" width="9.125" style="150" customWidth="1"/>
    <col min="8" max="8" width="9.5" style="151" customWidth="1"/>
    <col min="9" max="9" width="9.5" style="150" customWidth="1"/>
    <col min="10" max="10" width="10.25" style="151" customWidth="1"/>
    <col min="11" max="11" width="7.75" style="150" bestFit="1" customWidth="1"/>
    <col min="12" max="12" width="7.375" style="151" customWidth="1"/>
    <col min="13" max="13" width="8.5" style="150" bestFit="1" customWidth="1"/>
    <col min="14" max="14" width="7.5" style="151" bestFit="1" customWidth="1"/>
    <col min="15" max="15" width="7.75" style="150" bestFit="1" customWidth="1"/>
    <col min="16" max="16" width="7.25" style="151" bestFit="1" customWidth="1"/>
    <col min="17" max="17" width="7.75" style="150" bestFit="1" customWidth="1"/>
    <col min="18" max="18" width="7.5" style="151" bestFit="1" customWidth="1"/>
    <col min="19" max="19" width="7.75" style="150" bestFit="1" customWidth="1"/>
    <col min="20" max="20" width="7.5" style="151" bestFit="1" customWidth="1"/>
    <col min="21" max="21" width="7.75" style="150" bestFit="1" customWidth="1"/>
    <col min="22" max="22" width="7.5" style="151" bestFit="1" customWidth="1"/>
    <col min="23" max="23" width="7.75" style="150" bestFit="1" customWidth="1"/>
    <col min="24" max="24" width="7.5" style="151" bestFit="1" customWidth="1"/>
    <col min="25" max="25" width="7.75" style="150" bestFit="1" customWidth="1"/>
    <col min="26" max="26" width="7.5" style="151" bestFit="1" customWidth="1"/>
    <col min="27" max="27" width="7.75" style="150" bestFit="1" customWidth="1"/>
    <col min="28" max="28" width="9" style="151" bestFit="1" customWidth="1"/>
    <col min="29" max="29" width="8.7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60" t="s">
        <v>75</v>
      </c>
      <c r="B2" s="260"/>
      <c r="C2" s="26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1" t="s">
        <v>15</v>
      </c>
      <c r="B3" s="264" t="s">
        <v>16</v>
      </c>
      <c r="C3" s="265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" customHeight="1" x14ac:dyDescent="0.15">
      <c r="A4" s="262"/>
      <c r="B4" s="264" t="s">
        <v>18</v>
      </c>
      <c r="C4" s="265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" customHeight="1" x14ac:dyDescent="0.15">
      <c r="A5" s="262"/>
      <c r="B5" s="264" t="s">
        <v>19</v>
      </c>
      <c r="C5" s="265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" customHeight="1" x14ac:dyDescent="0.15">
      <c r="A6" s="262"/>
      <c r="B6" s="264" t="s">
        <v>20</v>
      </c>
      <c r="C6" s="265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" customHeight="1" x14ac:dyDescent="0.15">
      <c r="A7" s="263"/>
      <c r="B7" s="265" t="s">
        <v>21</v>
      </c>
      <c r="C7" s="265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" customHeight="1" x14ac:dyDescent="0.15">
      <c r="A8" s="266" t="s">
        <v>61</v>
      </c>
      <c r="B8" s="264" t="s">
        <v>22</v>
      </c>
      <c r="C8" s="265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" customHeight="1" x14ac:dyDescent="0.15">
      <c r="A9" s="267"/>
      <c r="B9" s="269" t="s">
        <v>23</v>
      </c>
      <c r="C9" s="270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" customHeight="1" x14ac:dyDescent="0.15">
      <c r="A10" s="267"/>
      <c r="B10" s="269" t="s">
        <v>24</v>
      </c>
      <c r="C10" s="270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" customHeight="1" x14ac:dyDescent="0.15">
      <c r="A11" s="267"/>
      <c r="B11" s="269" t="s">
        <v>43</v>
      </c>
      <c r="C11" s="270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" customHeight="1" x14ac:dyDescent="0.15">
      <c r="A12" s="267"/>
      <c r="B12" s="269" t="s">
        <v>44</v>
      </c>
      <c r="C12" s="270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" customHeight="1" x14ac:dyDescent="0.15">
      <c r="A13" s="267"/>
      <c r="B13" s="269" t="s">
        <v>45</v>
      </c>
      <c r="C13" s="270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" customHeight="1" x14ac:dyDescent="0.15">
      <c r="A14" s="267"/>
      <c r="B14" s="264" t="s">
        <v>25</v>
      </c>
      <c r="C14" s="271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" customHeight="1" x14ac:dyDescent="0.15">
      <c r="A15" s="267"/>
      <c r="B15" s="264" t="s">
        <v>20</v>
      </c>
      <c r="C15" s="271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" customHeight="1" x14ac:dyDescent="0.15">
      <c r="A16" s="288"/>
      <c r="B16" s="265" t="s">
        <v>21</v>
      </c>
      <c r="C16" s="271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" customHeight="1" x14ac:dyDescent="0.15">
      <c r="A17" s="264" t="s">
        <v>26</v>
      </c>
      <c r="B17" s="265"/>
      <c r="C17" s="271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" customHeight="1" x14ac:dyDescent="0.15">
      <c r="A18" s="272" t="s">
        <v>27</v>
      </c>
      <c r="B18" s="261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" customHeight="1" x14ac:dyDescent="0.15">
      <c r="A19" s="272"/>
      <c r="B19" s="262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" customHeight="1" x14ac:dyDescent="0.15">
      <c r="A20" s="272"/>
      <c r="B20" s="262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" customHeight="1" x14ac:dyDescent="0.15">
      <c r="A21" s="272"/>
      <c r="B21" s="262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" customHeight="1" x14ac:dyDescent="0.15">
      <c r="A22" s="272"/>
      <c r="B22" s="262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" customHeight="1" x14ac:dyDescent="0.15">
      <c r="A23" s="272"/>
      <c r="B23" s="263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" customHeight="1" x14ac:dyDescent="0.15">
      <c r="A24" s="272"/>
      <c r="B24" s="274" t="s">
        <v>53</v>
      </c>
      <c r="C24" s="264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" customHeight="1" x14ac:dyDescent="0.15">
      <c r="A25" s="272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" customHeight="1" x14ac:dyDescent="0.15">
      <c r="A26" s="272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" customHeight="1" x14ac:dyDescent="0.15">
      <c r="A27" s="272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" customHeight="1" x14ac:dyDescent="0.15">
      <c r="A28" s="272"/>
      <c r="B28" s="275" t="s">
        <v>56</v>
      </c>
      <c r="C28" s="264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" customHeight="1" x14ac:dyDescent="0.15">
      <c r="A29" s="272"/>
      <c r="B29" s="287" t="s">
        <v>57</v>
      </c>
      <c r="C29" s="287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3"/>
      <c r="B30" s="265" t="s">
        <v>21</v>
      </c>
      <c r="C30" s="265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" customHeight="1" x14ac:dyDescent="0.15">
      <c r="A31" s="261" t="s">
        <v>29</v>
      </c>
      <c r="B31" s="264" t="s">
        <v>30</v>
      </c>
      <c r="C31" s="265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" customHeight="1" x14ac:dyDescent="0.15">
      <c r="A32" s="262"/>
      <c r="B32" s="264" t="s">
        <v>31</v>
      </c>
      <c r="C32" s="265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" customHeight="1" x14ac:dyDescent="0.15">
      <c r="A33" s="262"/>
      <c r="B33" s="264" t="s">
        <v>32</v>
      </c>
      <c r="C33" s="265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" customHeight="1" x14ac:dyDescent="0.15">
      <c r="A34" s="263"/>
      <c r="B34" s="265" t="s">
        <v>21</v>
      </c>
      <c r="C34" s="265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" customHeight="1" x14ac:dyDescent="0.15">
      <c r="A35" s="261" t="s">
        <v>33</v>
      </c>
      <c r="B35" s="264" t="s">
        <v>34</v>
      </c>
      <c r="C35" s="265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" customHeight="1" x14ac:dyDescent="0.15">
      <c r="A36" s="262"/>
      <c r="B36" s="264" t="s">
        <v>20</v>
      </c>
      <c r="C36" s="265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" customHeight="1" x14ac:dyDescent="0.15">
      <c r="A37" s="263"/>
      <c r="B37" s="265" t="s">
        <v>21</v>
      </c>
      <c r="C37" s="265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" customHeight="1" x14ac:dyDescent="0.15">
      <c r="A38" s="279" t="s">
        <v>58</v>
      </c>
      <c r="B38" s="282" t="s">
        <v>35</v>
      </c>
      <c r="C38" s="283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" customHeight="1" x14ac:dyDescent="0.15">
      <c r="A39" s="280"/>
      <c r="B39" s="264" t="s">
        <v>20</v>
      </c>
      <c r="C39" s="265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" customHeight="1" x14ac:dyDescent="0.15">
      <c r="A40" s="281"/>
      <c r="B40" s="265" t="s">
        <v>21</v>
      </c>
      <c r="C40" s="265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" customHeight="1" x14ac:dyDescent="0.15">
      <c r="A41" s="284" t="s">
        <v>67</v>
      </c>
      <c r="B41" s="285"/>
      <c r="C41" s="286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" customHeight="1" x14ac:dyDescent="0.15">
      <c r="A42" s="284" t="s">
        <v>60</v>
      </c>
      <c r="B42" s="285"/>
      <c r="C42" s="286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" customHeight="1" x14ac:dyDescent="0.15">
      <c r="A44" s="141"/>
      <c r="B44" s="277" t="s">
        <v>38</v>
      </c>
      <c r="C44" s="278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68</v>
      </c>
      <c r="K46" s="197"/>
      <c r="L46" s="207"/>
      <c r="AB46" s="200"/>
    </row>
    <row r="47" spans="1:31" ht="14.1" customHeight="1" x14ac:dyDescent="0.15">
      <c r="A47" s="150"/>
      <c r="B47" t="s">
        <v>69</v>
      </c>
      <c r="K47" s="197"/>
      <c r="L47" s="199"/>
      <c r="AB47" s="200"/>
    </row>
    <row r="48" spans="1:31" ht="14.1" customHeight="1" x14ac:dyDescent="0.15">
      <c r="A48" s="150"/>
    </row>
    <row r="49" spans="1:14" ht="14.1" customHeight="1" x14ac:dyDescent="0.15">
      <c r="A49" s="150"/>
    </row>
    <row r="50" spans="1:14" ht="14.1" customHeight="1" x14ac:dyDescent="0.15">
      <c r="A50" s="150"/>
      <c r="B50" s="150"/>
      <c r="C50" s="150"/>
    </row>
    <row r="52" spans="1:14" ht="14.1" customHeight="1" x14ac:dyDescent="0.15">
      <c r="C52" s="151" t="s">
        <v>40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" customHeight="1" x14ac:dyDescent="0.15">
      <c r="C54" s="151" t="s">
        <v>17</v>
      </c>
      <c r="D54" s="151" t="s">
        <v>62</v>
      </c>
      <c r="E54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9.125" style="8" customWidth="1"/>
    <col min="7" max="7" width="9.125" style="7" customWidth="1"/>
    <col min="8" max="8" width="9.5" style="8" customWidth="1"/>
    <col min="9" max="9" width="9.5" style="7" customWidth="1"/>
    <col min="10" max="10" width="10.25" style="8" customWidth="1"/>
    <col min="11" max="11" width="10.25" style="7" customWidth="1"/>
    <col min="12" max="12" width="10.25" style="8" customWidth="1"/>
    <col min="13" max="13" width="9.375" style="7" customWidth="1"/>
    <col min="14" max="14" width="8.375" style="8" bestFit="1" customWidth="1"/>
    <col min="15" max="15" width="8.5" style="7" bestFit="1" customWidth="1"/>
    <col min="16" max="16" width="7.75" style="8" customWidth="1"/>
    <col min="17" max="17" width="7.75" style="7" customWidth="1"/>
    <col min="18" max="18" width="7.75" style="8" customWidth="1"/>
    <col min="19" max="19" width="7.75" style="7" customWidth="1"/>
    <col min="20" max="20" width="7.75" style="8" customWidth="1"/>
    <col min="21" max="21" width="7.75" style="7" customWidth="1"/>
    <col min="22" max="22" width="7.75" style="8" customWidth="1"/>
    <col min="23" max="23" width="7.75" style="7" customWidth="1"/>
    <col min="24" max="24" width="7.75" style="8" customWidth="1"/>
    <col min="25" max="25" width="7.75" style="7" customWidth="1"/>
    <col min="26" max="26" width="7.75" style="8" customWidth="1"/>
    <col min="27" max="27" width="7.75" style="7" customWidth="1"/>
    <col min="28" max="28" width="12.125" style="8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" customHeight="1" x14ac:dyDescent="0.15">
      <c r="A2" s="260" t="s">
        <v>73</v>
      </c>
      <c r="B2" s="260"/>
      <c r="C2" s="26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" customHeight="1" x14ac:dyDescent="0.15">
      <c r="A3" s="261" t="s">
        <v>15</v>
      </c>
      <c r="B3" s="264" t="s">
        <v>16</v>
      </c>
      <c r="C3" s="265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" customHeight="1" x14ac:dyDescent="0.15">
      <c r="A4" s="262"/>
      <c r="B4" s="264" t="s">
        <v>18</v>
      </c>
      <c r="C4" s="265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" customHeight="1" x14ac:dyDescent="0.15">
      <c r="A5" s="262"/>
      <c r="B5" s="264" t="s">
        <v>19</v>
      </c>
      <c r="C5" s="265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" customHeight="1" x14ac:dyDescent="0.15">
      <c r="A6" s="262"/>
      <c r="B6" s="264" t="s">
        <v>20</v>
      </c>
      <c r="C6" s="265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" customHeight="1" x14ac:dyDescent="0.15">
      <c r="A7" s="263"/>
      <c r="B7" s="265" t="s">
        <v>21</v>
      </c>
      <c r="C7" s="265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" customHeight="1" x14ac:dyDescent="0.15">
      <c r="A8" s="266" t="s">
        <v>61</v>
      </c>
      <c r="B8" s="264" t="s">
        <v>22</v>
      </c>
      <c r="C8" s="265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" customHeight="1" x14ac:dyDescent="0.15">
      <c r="A9" s="267"/>
      <c r="B9" s="269" t="s">
        <v>23</v>
      </c>
      <c r="C9" s="270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" customHeight="1" x14ac:dyDescent="0.15">
      <c r="A10" s="267"/>
      <c r="B10" s="269" t="s">
        <v>24</v>
      </c>
      <c r="C10" s="270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" customHeight="1" x14ac:dyDescent="0.15">
      <c r="A11" s="267"/>
      <c r="B11" s="269" t="s">
        <v>43</v>
      </c>
      <c r="C11" s="270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" customHeight="1" x14ac:dyDescent="0.15">
      <c r="A12" s="267"/>
      <c r="B12" s="269" t="s">
        <v>44</v>
      </c>
      <c r="C12" s="270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" customHeight="1" x14ac:dyDescent="0.15">
      <c r="A13" s="267"/>
      <c r="B13" s="269" t="s">
        <v>45</v>
      </c>
      <c r="C13" s="270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" customHeight="1" x14ac:dyDescent="0.15">
      <c r="A14" s="267"/>
      <c r="B14" s="264" t="s">
        <v>25</v>
      </c>
      <c r="C14" s="271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" customHeight="1" x14ac:dyDescent="0.15">
      <c r="A15" s="267"/>
      <c r="B15" s="264" t="s">
        <v>20</v>
      </c>
      <c r="C15" s="271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" customHeight="1" x14ac:dyDescent="0.15">
      <c r="A16" s="288"/>
      <c r="B16" s="265" t="s">
        <v>21</v>
      </c>
      <c r="C16" s="271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" customHeight="1" x14ac:dyDescent="0.15">
      <c r="A17" s="264" t="s">
        <v>26</v>
      </c>
      <c r="B17" s="265"/>
      <c r="C17" s="271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" customHeight="1" x14ac:dyDescent="0.15">
      <c r="A18" s="272" t="s">
        <v>27</v>
      </c>
      <c r="B18" s="261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" customHeight="1" x14ac:dyDescent="0.15">
      <c r="A19" s="272"/>
      <c r="B19" s="262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" customHeight="1" x14ac:dyDescent="0.15">
      <c r="A20" s="272"/>
      <c r="B20" s="262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" customHeight="1" x14ac:dyDescent="0.15">
      <c r="A21" s="272"/>
      <c r="B21" s="262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" customHeight="1" x14ac:dyDescent="0.15">
      <c r="A22" s="272"/>
      <c r="B22" s="262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" customHeight="1" x14ac:dyDescent="0.15">
      <c r="A23" s="272"/>
      <c r="B23" s="263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" customHeight="1" x14ac:dyDescent="0.15">
      <c r="A24" s="272"/>
      <c r="B24" s="274" t="s">
        <v>53</v>
      </c>
      <c r="C24" s="264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" customHeight="1" x14ac:dyDescent="0.15">
      <c r="A25" s="272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" customHeight="1" x14ac:dyDescent="0.15">
      <c r="A26" s="272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" customHeight="1" x14ac:dyDescent="0.15">
      <c r="A27" s="272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" customHeight="1" x14ac:dyDescent="0.15">
      <c r="A28" s="272"/>
      <c r="B28" s="275" t="s">
        <v>56</v>
      </c>
      <c r="C28" s="264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" customHeight="1" x14ac:dyDescent="0.15">
      <c r="A29" s="272"/>
      <c r="B29" s="287" t="s">
        <v>57</v>
      </c>
      <c r="C29" s="287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3"/>
      <c r="B30" s="265" t="s">
        <v>21</v>
      </c>
      <c r="C30" s="265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" customHeight="1" x14ac:dyDescent="0.15">
      <c r="A31" s="261" t="s">
        <v>29</v>
      </c>
      <c r="B31" s="264" t="s">
        <v>30</v>
      </c>
      <c r="C31" s="265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" customHeight="1" x14ac:dyDescent="0.15">
      <c r="A32" s="262"/>
      <c r="B32" s="264" t="s">
        <v>31</v>
      </c>
      <c r="C32" s="265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" customHeight="1" x14ac:dyDescent="0.15">
      <c r="A33" s="262"/>
      <c r="B33" s="264" t="s">
        <v>32</v>
      </c>
      <c r="C33" s="265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" customHeight="1" x14ac:dyDescent="0.15">
      <c r="A34" s="263"/>
      <c r="B34" s="265" t="s">
        <v>21</v>
      </c>
      <c r="C34" s="265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" customHeight="1" x14ac:dyDescent="0.15">
      <c r="A35" s="261" t="s">
        <v>33</v>
      </c>
      <c r="B35" s="264" t="s">
        <v>34</v>
      </c>
      <c r="C35" s="265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" customHeight="1" x14ac:dyDescent="0.15">
      <c r="A36" s="262"/>
      <c r="B36" s="264" t="s">
        <v>20</v>
      </c>
      <c r="C36" s="265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" customHeight="1" x14ac:dyDescent="0.15">
      <c r="A37" s="263"/>
      <c r="B37" s="265" t="s">
        <v>21</v>
      </c>
      <c r="C37" s="265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" customHeight="1" x14ac:dyDescent="0.15">
      <c r="A38" s="279" t="s">
        <v>58</v>
      </c>
      <c r="B38" s="282" t="s">
        <v>35</v>
      </c>
      <c r="C38" s="283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" customHeight="1" x14ac:dyDescent="0.15">
      <c r="A39" s="280"/>
      <c r="B39" s="264" t="s">
        <v>20</v>
      </c>
      <c r="C39" s="265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" customHeight="1" x14ac:dyDescent="0.15">
      <c r="A40" s="281"/>
      <c r="B40" s="265" t="s">
        <v>21</v>
      </c>
      <c r="C40" s="265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" customHeight="1" x14ac:dyDescent="0.15">
      <c r="A41" s="284" t="s">
        <v>67</v>
      </c>
      <c r="B41" s="285"/>
      <c r="C41" s="286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" customHeight="1" x14ac:dyDescent="0.15">
      <c r="A42" s="284" t="s">
        <v>60</v>
      </c>
      <c r="B42" s="285"/>
      <c r="C42" s="286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" customHeight="1" x14ac:dyDescent="0.15">
      <c r="A44" s="141"/>
      <c r="B44" s="277" t="s">
        <v>38</v>
      </c>
      <c r="C44" s="278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7.5" style="8" bestFit="1" customWidth="1"/>
    <col min="5" max="5" width="6.375" style="7" bestFit="1" customWidth="1"/>
    <col min="6" max="6" width="7.5" style="8" bestFit="1" customWidth="1"/>
    <col min="7" max="7" width="6.375" style="7" bestFit="1" customWidth="1"/>
    <col min="8" max="8" width="7.625" style="8" customWidth="1"/>
    <col min="9" max="9" width="6.375" style="7" bestFit="1" customWidth="1"/>
    <col min="10" max="10" width="7.5" style="8" bestFit="1" customWidth="1"/>
    <col min="11" max="11" width="6.375" style="7" bestFit="1" customWidth="1"/>
    <col min="12" max="12" width="7.5" style="8" bestFit="1" customWidth="1"/>
    <col min="13" max="13" width="6.375" style="7" bestFit="1" customWidth="1"/>
    <col min="14" max="14" width="7.5" style="8" bestFit="1" customWidth="1"/>
    <col min="15" max="15" width="6.75" style="7" bestFit="1" customWidth="1"/>
    <col min="16" max="16" width="7.5" style="8" bestFit="1" customWidth="1"/>
    <col min="17" max="17" width="6.375" style="7" bestFit="1" customWidth="1"/>
    <col min="18" max="18" width="7.5" style="8" bestFit="1" customWidth="1"/>
    <col min="19" max="19" width="6.375" style="7" bestFit="1" customWidth="1"/>
    <col min="20" max="20" width="7.5" style="8" bestFit="1" customWidth="1"/>
    <col min="21" max="21" width="6.375" style="7" bestFit="1" customWidth="1"/>
    <col min="22" max="22" width="7.5" style="8" bestFit="1" customWidth="1"/>
    <col min="23" max="23" width="6.75" style="7" bestFit="1" customWidth="1"/>
    <col min="24" max="24" width="7.5" style="8" bestFit="1" customWidth="1"/>
    <col min="25" max="25" width="6.375" style="7" bestFit="1" customWidth="1"/>
    <col min="26" max="26" width="10" style="8" customWidth="1"/>
    <col min="27" max="27" width="10" style="7" customWidth="1"/>
    <col min="28" max="28" width="10.75" style="8" bestFit="1" customWidth="1"/>
    <col min="29" max="29" width="6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" customHeight="1" x14ac:dyDescent="0.15">
      <c r="A2" s="260" t="s">
        <v>72</v>
      </c>
      <c r="B2" s="289"/>
      <c r="C2" s="289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" customHeight="1" x14ac:dyDescent="0.15">
      <c r="A3" s="290" t="s">
        <v>15</v>
      </c>
      <c r="B3" s="282" t="s">
        <v>16</v>
      </c>
      <c r="C3" s="283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" customHeight="1" x14ac:dyDescent="0.15">
      <c r="A4" s="291"/>
      <c r="B4" s="282" t="s">
        <v>18</v>
      </c>
      <c r="C4" s="283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" customHeight="1" x14ac:dyDescent="0.15">
      <c r="A5" s="291"/>
      <c r="B5" s="282" t="s">
        <v>19</v>
      </c>
      <c r="C5" s="283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" customHeight="1" x14ac:dyDescent="0.15">
      <c r="A6" s="291"/>
      <c r="B6" s="282" t="s">
        <v>20</v>
      </c>
      <c r="C6" s="283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" customHeight="1" x14ac:dyDescent="0.15">
      <c r="A7" s="292"/>
      <c r="B7" s="283" t="s">
        <v>21</v>
      </c>
      <c r="C7" s="283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" customHeight="1" x14ac:dyDescent="0.15">
      <c r="A8" s="293" t="s">
        <v>61</v>
      </c>
      <c r="B8" s="282" t="s">
        <v>22</v>
      </c>
      <c r="C8" s="283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" customHeight="1" x14ac:dyDescent="0.15">
      <c r="A9" s="294"/>
      <c r="B9" s="282" t="s">
        <v>23</v>
      </c>
      <c r="C9" s="296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" customHeight="1" x14ac:dyDescent="0.15">
      <c r="A10" s="294"/>
      <c r="B10" s="282" t="s">
        <v>24</v>
      </c>
      <c r="C10" s="296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" customHeight="1" x14ac:dyDescent="0.15">
      <c r="A11" s="294"/>
      <c r="B11" s="282" t="s">
        <v>43</v>
      </c>
      <c r="C11" s="296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" customHeight="1" x14ac:dyDescent="0.15">
      <c r="A12" s="294"/>
      <c r="B12" s="282" t="s">
        <v>44</v>
      </c>
      <c r="C12" s="296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" customHeight="1" x14ac:dyDescent="0.15">
      <c r="A13" s="294"/>
      <c r="B13" s="282" t="s">
        <v>45</v>
      </c>
      <c r="C13" s="296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" customHeight="1" x14ac:dyDescent="0.15">
      <c r="A14" s="294"/>
      <c r="B14" s="282" t="s">
        <v>25</v>
      </c>
      <c r="C14" s="296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" customHeight="1" x14ac:dyDescent="0.15">
      <c r="A15" s="294"/>
      <c r="B15" s="282" t="s">
        <v>20</v>
      </c>
      <c r="C15" s="296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" customHeight="1" x14ac:dyDescent="0.15">
      <c r="A16" s="295"/>
      <c r="B16" s="283" t="s">
        <v>21</v>
      </c>
      <c r="C16" s="296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" customHeight="1" x14ac:dyDescent="0.15">
      <c r="A17" s="282" t="s">
        <v>26</v>
      </c>
      <c r="B17" s="283"/>
      <c r="C17" s="296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" customHeight="1" x14ac:dyDescent="0.15">
      <c r="A18" s="297" t="s">
        <v>27</v>
      </c>
      <c r="B18" s="290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" customHeight="1" x14ac:dyDescent="0.15">
      <c r="A19" s="297"/>
      <c r="B19" s="291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" customHeight="1" x14ac:dyDescent="0.15">
      <c r="A20" s="297"/>
      <c r="B20" s="291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" customHeight="1" x14ac:dyDescent="0.15">
      <c r="A21" s="297"/>
      <c r="B21" s="291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" customHeight="1" x14ac:dyDescent="0.15">
      <c r="A22" s="297"/>
      <c r="B22" s="291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" customHeight="1" x14ac:dyDescent="0.15">
      <c r="A23" s="297"/>
      <c r="B23" s="291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" customHeight="1" x14ac:dyDescent="0.15">
      <c r="A24" s="297"/>
      <c r="B24" s="292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" customHeight="1" x14ac:dyDescent="0.15">
      <c r="A25" s="297"/>
      <c r="B25" s="299" t="s">
        <v>53</v>
      </c>
      <c r="C25" s="282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" customHeight="1" x14ac:dyDescent="0.15">
      <c r="A26" s="297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" customHeight="1" x14ac:dyDescent="0.15">
      <c r="A27" s="297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" customHeight="1" x14ac:dyDescent="0.15">
      <c r="A28" s="297"/>
      <c r="B28" s="300" t="s">
        <v>56</v>
      </c>
      <c r="C28" s="282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" customHeight="1" x14ac:dyDescent="0.15">
      <c r="A29" s="297"/>
      <c r="B29" s="301" t="s">
        <v>57</v>
      </c>
      <c r="C29" s="301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" customHeight="1" x14ac:dyDescent="0.15">
      <c r="A30" s="298"/>
      <c r="B30" s="283" t="s">
        <v>21</v>
      </c>
      <c r="C30" s="283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" customHeight="1" x14ac:dyDescent="0.15">
      <c r="A31" s="290" t="s">
        <v>29</v>
      </c>
      <c r="B31" s="282" t="s">
        <v>30</v>
      </c>
      <c r="C31" s="283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" customHeight="1" x14ac:dyDescent="0.15">
      <c r="A32" s="291"/>
      <c r="B32" s="282" t="s">
        <v>31</v>
      </c>
      <c r="C32" s="283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" customHeight="1" x14ac:dyDescent="0.15">
      <c r="A33" s="291"/>
      <c r="B33" s="282" t="s">
        <v>32</v>
      </c>
      <c r="C33" s="283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" customHeight="1" x14ac:dyDescent="0.15">
      <c r="A34" s="292"/>
      <c r="B34" s="283" t="s">
        <v>21</v>
      </c>
      <c r="C34" s="283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" customHeight="1" x14ac:dyDescent="0.15">
      <c r="A35" s="290" t="s">
        <v>33</v>
      </c>
      <c r="B35" s="282" t="s">
        <v>34</v>
      </c>
      <c r="C35" s="283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" customHeight="1" x14ac:dyDescent="0.15">
      <c r="A36" s="291"/>
      <c r="B36" s="282" t="s">
        <v>20</v>
      </c>
      <c r="C36" s="283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" customHeight="1" x14ac:dyDescent="0.15">
      <c r="A37" s="292"/>
      <c r="B37" s="283" t="s">
        <v>21</v>
      </c>
      <c r="C37" s="283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" customHeight="1" x14ac:dyDescent="0.15">
      <c r="A38" s="304" t="s">
        <v>58</v>
      </c>
      <c r="B38" s="282" t="s">
        <v>35</v>
      </c>
      <c r="C38" s="283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" customHeight="1" x14ac:dyDescent="0.15">
      <c r="A39" s="305"/>
      <c r="B39" s="282" t="s">
        <v>20</v>
      </c>
      <c r="C39" s="283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" customHeight="1" x14ac:dyDescent="0.15">
      <c r="A40" s="306"/>
      <c r="B40" s="283" t="s">
        <v>21</v>
      </c>
      <c r="C40" s="283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" customHeight="1" x14ac:dyDescent="0.15">
      <c r="A41" s="307" t="s">
        <v>59</v>
      </c>
      <c r="B41" s="308"/>
      <c r="C41" s="309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" customHeight="1" x14ac:dyDescent="0.15">
      <c r="A42" s="307" t="s">
        <v>60</v>
      </c>
      <c r="B42" s="308"/>
      <c r="C42" s="309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" customHeight="1" x14ac:dyDescent="0.15">
      <c r="A44" s="52"/>
      <c r="B44" s="302" t="s">
        <v>38</v>
      </c>
      <c r="C44" s="303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63</v>
      </c>
      <c r="K46" s="58"/>
      <c r="L46" s="62"/>
      <c r="AB46" s="60"/>
    </row>
    <row r="47" spans="1:31" ht="14.1" customHeight="1" x14ac:dyDescent="0.15">
      <c r="A47" s="7"/>
    </row>
    <row r="48" spans="1:31" ht="14.1" customHeight="1" x14ac:dyDescent="0.15">
      <c r="A48" s="7"/>
    </row>
    <row r="49" spans="1:14" ht="14.1" customHeight="1" x14ac:dyDescent="0.15">
      <c r="A49" s="7"/>
      <c r="B49" s="7"/>
      <c r="C49" s="7"/>
    </row>
    <row r="51" spans="1:14" ht="14.1" customHeight="1" x14ac:dyDescent="0.15">
      <c r="C51" s="8" t="s">
        <v>40</v>
      </c>
    </row>
    <row r="52" spans="1:14" ht="14.1" customHeight="1" x14ac:dyDescent="0.15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7.5" style="151" bestFit="1" customWidth="1"/>
    <col min="5" max="5" width="6.375" style="150" bestFit="1" customWidth="1"/>
    <col min="6" max="6" width="7.5" style="151" bestFit="1" customWidth="1"/>
    <col min="7" max="7" width="6.375" style="150" bestFit="1" customWidth="1"/>
    <col min="8" max="8" width="7.625" style="151" customWidth="1"/>
    <col min="9" max="9" width="6.375" style="150" bestFit="1" customWidth="1"/>
    <col min="10" max="10" width="7.5" style="151" bestFit="1" customWidth="1"/>
    <col min="11" max="11" width="6.375" style="150" bestFit="1" customWidth="1"/>
    <col min="12" max="12" width="7.5" style="151" bestFit="1" customWidth="1"/>
    <col min="13" max="13" width="6.375" style="150" bestFit="1" customWidth="1"/>
    <col min="14" max="14" width="7.5" style="151" bestFit="1" customWidth="1"/>
    <col min="15" max="15" width="6.75" style="150" bestFit="1" customWidth="1"/>
    <col min="16" max="16" width="7.5" style="151" bestFit="1" customWidth="1"/>
    <col min="17" max="17" width="6.375" style="150" bestFit="1" customWidth="1"/>
    <col min="18" max="18" width="7.5" style="151" bestFit="1" customWidth="1"/>
    <col min="19" max="19" width="6.375" style="150" bestFit="1" customWidth="1"/>
    <col min="20" max="20" width="7.5" style="151" bestFit="1" customWidth="1"/>
    <col min="21" max="21" width="6.375" style="150" bestFit="1" customWidth="1"/>
    <col min="22" max="22" width="7.5" style="151" bestFit="1" customWidth="1"/>
    <col min="23" max="23" width="6.75" style="150" bestFit="1" customWidth="1"/>
    <col min="24" max="24" width="7.5" style="151" bestFit="1" customWidth="1"/>
    <col min="25" max="25" width="6.375" style="150" bestFit="1" customWidth="1"/>
    <col min="26" max="26" width="8.375" style="151" bestFit="1" customWidth="1"/>
    <col min="27" max="27" width="6.7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60" t="s">
        <v>76</v>
      </c>
      <c r="B2" s="310"/>
      <c r="C2" s="310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90" t="s">
        <v>15</v>
      </c>
      <c r="B3" s="282" t="s">
        <v>16</v>
      </c>
      <c r="C3" s="283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" customHeight="1" x14ac:dyDescent="0.15">
      <c r="A4" s="291"/>
      <c r="B4" s="282" t="s">
        <v>18</v>
      </c>
      <c r="C4" s="283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" customHeight="1" x14ac:dyDescent="0.15">
      <c r="A5" s="291"/>
      <c r="B5" s="282" t="s">
        <v>19</v>
      </c>
      <c r="C5" s="283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" customHeight="1" x14ac:dyDescent="0.15">
      <c r="A6" s="291"/>
      <c r="B6" s="282" t="s">
        <v>20</v>
      </c>
      <c r="C6" s="283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" customHeight="1" x14ac:dyDescent="0.15">
      <c r="A7" s="292"/>
      <c r="B7" s="283" t="s">
        <v>21</v>
      </c>
      <c r="C7" s="283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" customHeight="1" x14ac:dyDescent="0.15">
      <c r="A8" s="293" t="s">
        <v>61</v>
      </c>
      <c r="B8" s="282" t="s">
        <v>22</v>
      </c>
      <c r="C8" s="283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" customHeight="1" x14ac:dyDescent="0.15">
      <c r="A9" s="294"/>
      <c r="B9" s="282" t="s">
        <v>23</v>
      </c>
      <c r="C9" s="296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" customHeight="1" x14ac:dyDescent="0.15">
      <c r="A10" s="294"/>
      <c r="B10" s="282" t="s">
        <v>24</v>
      </c>
      <c r="C10" s="296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" customHeight="1" x14ac:dyDescent="0.15">
      <c r="A11" s="294"/>
      <c r="B11" s="282" t="s">
        <v>43</v>
      </c>
      <c r="C11" s="296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" customHeight="1" x14ac:dyDescent="0.15">
      <c r="A12" s="294"/>
      <c r="B12" s="282" t="s">
        <v>44</v>
      </c>
      <c r="C12" s="296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" customHeight="1" x14ac:dyDescent="0.15">
      <c r="A13" s="294"/>
      <c r="B13" s="282" t="s">
        <v>45</v>
      </c>
      <c r="C13" s="296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" customHeight="1" x14ac:dyDescent="0.15">
      <c r="A14" s="294"/>
      <c r="B14" s="282" t="s">
        <v>25</v>
      </c>
      <c r="C14" s="296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" customHeight="1" x14ac:dyDescent="0.15">
      <c r="A15" s="294"/>
      <c r="B15" s="282" t="s">
        <v>20</v>
      </c>
      <c r="C15" s="296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" customHeight="1" x14ac:dyDescent="0.15">
      <c r="A16" s="295"/>
      <c r="B16" s="283" t="s">
        <v>21</v>
      </c>
      <c r="C16" s="296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" customHeight="1" x14ac:dyDescent="0.15">
      <c r="A17" s="282" t="s">
        <v>26</v>
      </c>
      <c r="B17" s="283"/>
      <c r="C17" s="296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" customHeight="1" x14ac:dyDescent="0.15">
      <c r="A18" s="297" t="s">
        <v>27</v>
      </c>
      <c r="B18" s="290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" customHeight="1" x14ac:dyDescent="0.15">
      <c r="A19" s="297"/>
      <c r="B19" s="291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" customHeight="1" x14ac:dyDescent="0.15">
      <c r="A20" s="297"/>
      <c r="B20" s="291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" customHeight="1" x14ac:dyDescent="0.15">
      <c r="A21" s="297"/>
      <c r="B21" s="291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" customHeight="1" x14ac:dyDescent="0.15">
      <c r="A22" s="297"/>
      <c r="B22" s="291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" customHeight="1" x14ac:dyDescent="0.15">
      <c r="A23" s="297"/>
      <c r="B23" s="291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" customHeight="1" x14ac:dyDescent="0.15">
      <c r="A24" s="297"/>
      <c r="B24" s="292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" customHeight="1" x14ac:dyDescent="0.15">
      <c r="A25" s="297"/>
      <c r="B25" s="299" t="s">
        <v>53</v>
      </c>
      <c r="C25" s="282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" customHeight="1" x14ac:dyDescent="0.15">
      <c r="A26" s="297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" customHeight="1" x14ac:dyDescent="0.15">
      <c r="A27" s="297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" customHeight="1" x14ac:dyDescent="0.15">
      <c r="A28" s="297"/>
      <c r="B28" s="300" t="s">
        <v>56</v>
      </c>
      <c r="C28" s="282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" customHeight="1" x14ac:dyDescent="0.15">
      <c r="A29" s="297"/>
      <c r="B29" s="301" t="s">
        <v>57</v>
      </c>
      <c r="C29" s="301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" customHeight="1" x14ac:dyDescent="0.15">
      <c r="A30" s="298"/>
      <c r="B30" s="283" t="s">
        <v>21</v>
      </c>
      <c r="C30" s="283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" customHeight="1" x14ac:dyDescent="0.15">
      <c r="A31" s="290" t="s">
        <v>29</v>
      </c>
      <c r="B31" s="282" t="s">
        <v>30</v>
      </c>
      <c r="C31" s="283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" customHeight="1" x14ac:dyDescent="0.15">
      <c r="A32" s="291"/>
      <c r="B32" s="282" t="s">
        <v>31</v>
      </c>
      <c r="C32" s="283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" customHeight="1" x14ac:dyDescent="0.15">
      <c r="A33" s="291"/>
      <c r="B33" s="282" t="s">
        <v>32</v>
      </c>
      <c r="C33" s="283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" customHeight="1" x14ac:dyDescent="0.15">
      <c r="A34" s="292"/>
      <c r="B34" s="283" t="s">
        <v>21</v>
      </c>
      <c r="C34" s="283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" customHeight="1" x14ac:dyDescent="0.15">
      <c r="A35" s="290" t="s">
        <v>33</v>
      </c>
      <c r="B35" s="282" t="s">
        <v>34</v>
      </c>
      <c r="C35" s="283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" customHeight="1" x14ac:dyDescent="0.15">
      <c r="A36" s="291"/>
      <c r="B36" s="282" t="s">
        <v>20</v>
      </c>
      <c r="C36" s="283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" customHeight="1" x14ac:dyDescent="0.15">
      <c r="A37" s="292"/>
      <c r="B37" s="283" t="s">
        <v>21</v>
      </c>
      <c r="C37" s="283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" customHeight="1" x14ac:dyDescent="0.15">
      <c r="A38" s="304" t="s">
        <v>58</v>
      </c>
      <c r="B38" s="282" t="s">
        <v>35</v>
      </c>
      <c r="C38" s="283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" customHeight="1" x14ac:dyDescent="0.15">
      <c r="A39" s="305"/>
      <c r="B39" s="282" t="s">
        <v>20</v>
      </c>
      <c r="C39" s="283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" customHeight="1" x14ac:dyDescent="0.15">
      <c r="A40" s="306"/>
      <c r="B40" s="283" t="s">
        <v>21</v>
      </c>
      <c r="C40" s="283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" customHeight="1" x14ac:dyDescent="0.15">
      <c r="A41" s="307" t="s">
        <v>59</v>
      </c>
      <c r="B41" s="308"/>
      <c r="C41" s="309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" customHeight="1" x14ac:dyDescent="0.15">
      <c r="A42" s="307" t="s">
        <v>60</v>
      </c>
      <c r="B42" s="308"/>
      <c r="C42" s="309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" customHeight="1" x14ac:dyDescent="0.15">
      <c r="A44" s="52"/>
      <c r="B44" s="302" t="s">
        <v>38</v>
      </c>
      <c r="C44" s="303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7.125" style="150" customWidth="1"/>
    <col min="6" max="6" width="9" style="151"/>
    <col min="7" max="7" width="6.5" style="150" bestFit="1" customWidth="1"/>
    <col min="8" max="8" width="9.625" style="151" customWidth="1"/>
    <col min="9" max="9" width="6.5" style="150" bestFit="1" customWidth="1"/>
    <col min="10" max="10" width="10.375" style="151" customWidth="1"/>
    <col min="11" max="11" width="7.625" style="150" bestFit="1" customWidth="1"/>
    <col min="12" max="12" width="9.125" style="151" customWidth="1"/>
    <col min="13" max="13" width="9.125" style="150" customWidth="1"/>
    <col min="14" max="14" width="7.875" style="151" customWidth="1"/>
    <col min="15" max="15" width="7.875" style="150" customWidth="1"/>
    <col min="16" max="16" width="7.5" style="151" bestFit="1" customWidth="1"/>
    <col min="17" max="17" width="6.75" style="150" bestFit="1" customWidth="1"/>
    <col min="18" max="18" width="9.75" style="151" customWidth="1"/>
    <col min="19" max="19" width="9.75" style="150" customWidth="1"/>
    <col min="20" max="20" width="9.625" style="151" customWidth="1"/>
    <col min="21" max="21" width="9.625" style="150" customWidth="1"/>
    <col min="22" max="22" width="7.625" style="151" customWidth="1"/>
    <col min="23" max="23" width="6.5" style="150" bestFit="1" customWidth="1"/>
    <col min="24" max="24" width="7.5" style="151" bestFit="1" customWidth="1"/>
    <col min="25" max="25" width="6.5" style="150" bestFit="1" customWidth="1"/>
    <col min="26" max="26" width="7.5" style="151" bestFit="1" customWidth="1"/>
    <col min="27" max="27" width="6.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60" t="s">
        <v>77</v>
      </c>
      <c r="B2" s="310"/>
      <c r="C2" s="310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90" t="s">
        <v>15</v>
      </c>
      <c r="B3" s="282" t="s">
        <v>16</v>
      </c>
      <c r="C3" s="283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" customHeight="1" x14ac:dyDescent="0.15">
      <c r="A4" s="291"/>
      <c r="B4" s="282" t="s">
        <v>18</v>
      </c>
      <c r="C4" s="283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" customHeight="1" x14ac:dyDescent="0.15">
      <c r="A5" s="291"/>
      <c r="B5" s="282" t="s">
        <v>19</v>
      </c>
      <c r="C5" s="283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" customHeight="1" x14ac:dyDescent="0.15">
      <c r="A6" s="291"/>
      <c r="B6" s="282" t="s">
        <v>20</v>
      </c>
      <c r="C6" s="283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" customHeight="1" x14ac:dyDescent="0.15">
      <c r="A7" s="292"/>
      <c r="B7" s="283" t="s">
        <v>21</v>
      </c>
      <c r="C7" s="283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" customHeight="1" x14ac:dyDescent="0.15">
      <c r="A8" s="293" t="s">
        <v>61</v>
      </c>
      <c r="B8" s="282" t="s">
        <v>22</v>
      </c>
      <c r="C8" s="283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" customHeight="1" x14ac:dyDescent="0.15">
      <c r="A9" s="294"/>
      <c r="B9" s="282" t="s">
        <v>23</v>
      </c>
      <c r="C9" s="296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" customHeight="1" x14ac:dyDescent="0.15">
      <c r="A10" s="294"/>
      <c r="B10" s="282" t="s">
        <v>24</v>
      </c>
      <c r="C10" s="296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" customHeight="1" x14ac:dyDescent="0.15">
      <c r="A11" s="294"/>
      <c r="B11" s="282" t="s">
        <v>43</v>
      </c>
      <c r="C11" s="296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" customHeight="1" x14ac:dyDescent="0.15">
      <c r="A12" s="294"/>
      <c r="B12" s="282" t="s">
        <v>44</v>
      </c>
      <c r="C12" s="296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" customHeight="1" x14ac:dyDescent="0.15">
      <c r="A13" s="294"/>
      <c r="B13" s="282" t="s">
        <v>45</v>
      </c>
      <c r="C13" s="296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" customHeight="1" x14ac:dyDescent="0.15">
      <c r="A14" s="294"/>
      <c r="B14" s="282" t="s">
        <v>25</v>
      </c>
      <c r="C14" s="296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" customHeight="1" x14ac:dyDescent="0.15">
      <c r="A15" s="294"/>
      <c r="B15" s="282" t="s">
        <v>20</v>
      </c>
      <c r="C15" s="296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" customHeight="1" x14ac:dyDescent="0.15">
      <c r="A16" s="295"/>
      <c r="B16" s="283" t="s">
        <v>21</v>
      </c>
      <c r="C16" s="296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" customHeight="1" x14ac:dyDescent="0.15">
      <c r="A17" s="282" t="s">
        <v>26</v>
      </c>
      <c r="B17" s="283"/>
      <c r="C17" s="296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" customHeight="1" x14ac:dyDescent="0.15">
      <c r="A18" s="297" t="s">
        <v>27</v>
      </c>
      <c r="B18" s="290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" customHeight="1" x14ac:dyDescent="0.15">
      <c r="A19" s="297"/>
      <c r="B19" s="291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" customHeight="1" x14ac:dyDescent="0.15">
      <c r="A20" s="297"/>
      <c r="B20" s="291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" customHeight="1" x14ac:dyDescent="0.15">
      <c r="A21" s="297"/>
      <c r="B21" s="291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" customHeight="1" x14ac:dyDescent="0.15">
      <c r="A22" s="297"/>
      <c r="B22" s="291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" customHeight="1" x14ac:dyDescent="0.15">
      <c r="A23" s="297"/>
      <c r="B23" s="291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" customHeight="1" x14ac:dyDescent="0.15">
      <c r="A24" s="297"/>
      <c r="B24" s="292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" customHeight="1" x14ac:dyDescent="0.15">
      <c r="A25" s="297"/>
      <c r="B25" s="299" t="s">
        <v>53</v>
      </c>
      <c r="C25" s="282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" customHeight="1" x14ac:dyDescent="0.15">
      <c r="A26" s="297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" customHeight="1" x14ac:dyDescent="0.15">
      <c r="A27" s="297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" customHeight="1" x14ac:dyDescent="0.15">
      <c r="A28" s="297"/>
      <c r="B28" s="300" t="s">
        <v>56</v>
      </c>
      <c r="C28" s="282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" customHeight="1" x14ac:dyDescent="0.15">
      <c r="A29" s="297"/>
      <c r="B29" s="301" t="s">
        <v>57</v>
      </c>
      <c r="C29" s="301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" customHeight="1" x14ac:dyDescent="0.15">
      <c r="A30" s="298"/>
      <c r="B30" s="283" t="s">
        <v>21</v>
      </c>
      <c r="C30" s="283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" customHeight="1" x14ac:dyDescent="0.15">
      <c r="A31" s="290" t="s">
        <v>29</v>
      </c>
      <c r="B31" s="282" t="s">
        <v>30</v>
      </c>
      <c r="C31" s="283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" customHeight="1" x14ac:dyDescent="0.15">
      <c r="A32" s="291"/>
      <c r="B32" s="282" t="s">
        <v>31</v>
      </c>
      <c r="C32" s="283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" customHeight="1" x14ac:dyDescent="0.15">
      <c r="A33" s="291"/>
      <c r="B33" s="282" t="s">
        <v>32</v>
      </c>
      <c r="C33" s="283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" customHeight="1" x14ac:dyDescent="0.15">
      <c r="A34" s="292"/>
      <c r="B34" s="283" t="s">
        <v>21</v>
      </c>
      <c r="C34" s="283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" customHeight="1" x14ac:dyDescent="0.15">
      <c r="A35" s="290" t="s">
        <v>33</v>
      </c>
      <c r="B35" s="282" t="s">
        <v>34</v>
      </c>
      <c r="C35" s="283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" customHeight="1" x14ac:dyDescent="0.15">
      <c r="A36" s="291"/>
      <c r="B36" s="282" t="s">
        <v>20</v>
      </c>
      <c r="C36" s="283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" customHeight="1" x14ac:dyDescent="0.15">
      <c r="A37" s="292"/>
      <c r="B37" s="283" t="s">
        <v>21</v>
      </c>
      <c r="C37" s="283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" customHeight="1" x14ac:dyDescent="0.15">
      <c r="A38" s="304" t="s">
        <v>58</v>
      </c>
      <c r="B38" s="282" t="s">
        <v>35</v>
      </c>
      <c r="C38" s="283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" customHeight="1" x14ac:dyDescent="0.15">
      <c r="A39" s="305"/>
      <c r="B39" s="282" t="s">
        <v>20</v>
      </c>
      <c r="C39" s="283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" customHeight="1" x14ac:dyDescent="0.15">
      <c r="A40" s="306"/>
      <c r="B40" s="283" t="s">
        <v>21</v>
      </c>
      <c r="C40" s="283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" customHeight="1" x14ac:dyDescent="0.15">
      <c r="A41" s="307" t="s">
        <v>59</v>
      </c>
      <c r="B41" s="308"/>
      <c r="C41" s="309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" customHeight="1" x14ac:dyDescent="0.15">
      <c r="A42" s="307" t="s">
        <v>60</v>
      </c>
      <c r="B42" s="308"/>
      <c r="C42" s="309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" customHeight="1" x14ac:dyDescent="0.15">
      <c r="A44" s="52"/>
      <c r="B44" s="302" t="s">
        <v>38</v>
      </c>
      <c r="C44" s="303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79B0-4438-4D1D-A994-957EE338EE69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60" t="s">
        <v>193</v>
      </c>
      <c r="B2" s="260"/>
      <c r="C2" s="260"/>
      <c r="D2" s="87" t="s">
        <v>1</v>
      </c>
      <c r="E2" s="111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1" t="s">
        <v>15</v>
      </c>
      <c r="B3" s="264" t="s">
        <v>16</v>
      </c>
      <c r="C3" s="265"/>
      <c r="D3" s="61"/>
      <c r="E3" s="112">
        <f>'日工会外需国・地域別受注実績 (前年比の式要変更 )'!D3/'2024'!D3*100</f>
        <v>0</v>
      </c>
      <c r="F3" s="61"/>
      <c r="G3" s="112">
        <f>'日工会外需国・地域別受注実績 (前年比の式要変更 )'!F3/'2024'!F3*100</f>
        <v>0</v>
      </c>
      <c r="H3" s="61"/>
      <c r="I3" s="112">
        <f>'日工会外需国・地域別受注実績 (前年比の式要変更 )'!H3/'2024'!H3*100</f>
        <v>0</v>
      </c>
      <c r="J3" s="61"/>
      <c r="K3" s="112">
        <f>'日工会外需国・地域別受注実績 (前年比の式要変更 )'!J3/'2024'!J3*100</f>
        <v>0</v>
      </c>
      <c r="L3" s="61"/>
      <c r="M3" s="112">
        <f>'日工会外需国・地域別受注実績 (前年比の式要変更 )'!L3/'2024'!L3*100</f>
        <v>0</v>
      </c>
      <c r="N3" s="61"/>
      <c r="O3" s="112">
        <f>'日工会外需国・地域別受注実績 (前年比の式要変更 )'!N3/'2024'!N3*100</f>
        <v>0</v>
      </c>
      <c r="P3" s="61"/>
      <c r="Q3" s="112">
        <f>'日工会外需国・地域別受注実績 (前年比の式要変更 )'!P3/'2024'!P3*100</f>
        <v>0</v>
      </c>
      <c r="R3" s="61"/>
      <c r="S3" s="112">
        <f>'日工会外需国・地域別受注実績 (前年比の式要変更 )'!R3/'2024'!R3*100</f>
        <v>0</v>
      </c>
      <c r="T3" s="61"/>
      <c r="U3" s="112">
        <f>'日工会外需国・地域別受注実績 (前年比の式要変更 )'!T3/'2024'!T3*100</f>
        <v>0</v>
      </c>
      <c r="V3" s="61"/>
      <c r="W3" s="112">
        <f>'日工会外需国・地域別受注実績 (前年比の式要変更 )'!V3/'2024'!V3*100</f>
        <v>0</v>
      </c>
      <c r="X3" s="61"/>
      <c r="Y3" s="112">
        <f>'日工会外需国・地域別受注実績 (前年比の式要変更 )'!X3/'2024'!X3*100</f>
        <v>0</v>
      </c>
      <c r="Z3" s="61"/>
      <c r="AA3" s="112">
        <f>'日工会外需国・地域別受注実績 (前年比の式要変更 )'!Z3/'2024'!Z3*100</f>
        <v>0</v>
      </c>
      <c r="AB3" s="88">
        <f>SUM(D3,F3,H3,J3,L3,N3,P3,R3,T3,V3,X3,Z3)</f>
        <v>0</v>
      </c>
      <c r="AC3" s="113">
        <f>'日工会外需国・地域別受注実績 (前年比の式要変更 )'!AB3/'2024'!AB3*100</f>
        <v>0</v>
      </c>
      <c r="AD3" s="114" t="s">
        <v>17</v>
      </c>
    </row>
    <row r="4" spans="1:33" customFormat="1" ht="14.1" customHeight="1" x14ac:dyDescent="0.15">
      <c r="A4" s="262"/>
      <c r="B4" s="264" t="s">
        <v>18</v>
      </c>
      <c r="C4" s="265"/>
      <c r="D4" s="89"/>
      <c r="E4" s="112">
        <f>'日工会外需国・地域別受注実績 (前年比の式要変更 )'!D4/'2024'!D4*100</f>
        <v>0</v>
      </c>
      <c r="F4" s="89"/>
      <c r="G4" s="112">
        <f>'日工会外需国・地域別受注実績 (前年比の式要変更 )'!F4/'2024'!F4*100</f>
        <v>0</v>
      </c>
      <c r="H4" s="89"/>
      <c r="I4" s="112">
        <f>'日工会外需国・地域別受注実績 (前年比の式要変更 )'!H4/'2024'!H4*100</f>
        <v>0</v>
      </c>
      <c r="J4" s="89"/>
      <c r="K4" s="112">
        <f>'日工会外需国・地域別受注実績 (前年比の式要変更 )'!J4/'2024'!J4*100</f>
        <v>0</v>
      </c>
      <c r="L4" s="89"/>
      <c r="M4" s="112">
        <f>'日工会外需国・地域別受注実績 (前年比の式要変更 )'!L4/'2024'!L4*100</f>
        <v>0</v>
      </c>
      <c r="N4" s="89"/>
      <c r="O4" s="112">
        <f>'日工会外需国・地域別受注実績 (前年比の式要変更 )'!N4/'2024'!N4*100</f>
        <v>0</v>
      </c>
      <c r="P4" s="89"/>
      <c r="Q4" s="112">
        <f>'日工会外需国・地域別受注実績 (前年比の式要変更 )'!P4/'2024'!P4*100</f>
        <v>0</v>
      </c>
      <c r="R4" s="89"/>
      <c r="S4" s="112">
        <f>'日工会外需国・地域別受注実績 (前年比の式要変更 )'!R4/'2024'!R4*100</f>
        <v>0</v>
      </c>
      <c r="T4" s="89"/>
      <c r="U4" s="112">
        <f>'日工会外需国・地域別受注実績 (前年比の式要変更 )'!T4/'2024'!T4*100</f>
        <v>0</v>
      </c>
      <c r="V4" s="89"/>
      <c r="W4" s="112">
        <f>'日工会外需国・地域別受注実績 (前年比の式要変更 )'!V4/'2024'!V4*100</f>
        <v>0</v>
      </c>
      <c r="X4" s="89"/>
      <c r="Y4" s="112">
        <f>'日工会外需国・地域別受注実績 (前年比の式要変更 )'!X4/'2024'!X4*100</f>
        <v>0</v>
      </c>
      <c r="Z4" s="89"/>
      <c r="AA4" s="112">
        <f>'日工会外需国・地域別受注実績 (前年比の式要変更 )'!Z4/'2024'!Z4*100</f>
        <v>0</v>
      </c>
      <c r="AB4" s="88">
        <f t="shared" ref="AB4:AB44" si="0">SUM(D4,F4,H4,J4,L4,N4,P4,R4,T4,V4,X4,Z4)</f>
        <v>0</v>
      </c>
      <c r="AC4" s="121">
        <f>'日工会外需国・地域別受注実績 (前年比の式要変更 )'!AB4/'2024'!AB4*100</f>
        <v>0</v>
      </c>
      <c r="AD4" s="114" t="s">
        <v>17</v>
      </c>
    </row>
    <row r="5" spans="1:33" customFormat="1" ht="14.1" customHeight="1" x14ac:dyDescent="0.15">
      <c r="A5" s="262"/>
      <c r="B5" s="264" t="s">
        <v>19</v>
      </c>
      <c r="C5" s="265"/>
      <c r="D5" s="89"/>
      <c r="E5" s="112">
        <f>'日工会外需国・地域別受注実績 (前年比の式要変更 )'!D5/'2024'!D5*100</f>
        <v>0</v>
      </c>
      <c r="F5" s="89"/>
      <c r="G5" s="112">
        <f>'日工会外需国・地域別受注実績 (前年比の式要変更 )'!F5/'2024'!F5*100</f>
        <v>0</v>
      </c>
      <c r="H5" s="89"/>
      <c r="I5" s="112">
        <f>'日工会外需国・地域別受注実績 (前年比の式要変更 )'!H5/'2024'!H5*100</f>
        <v>0</v>
      </c>
      <c r="J5" s="89"/>
      <c r="K5" s="112">
        <f>'日工会外需国・地域別受注実績 (前年比の式要変更 )'!J5/'2024'!J5*100</f>
        <v>0</v>
      </c>
      <c r="L5" s="89"/>
      <c r="M5" s="112">
        <f>'日工会外需国・地域別受注実績 (前年比の式要変更 )'!L5/'2024'!L5*100</f>
        <v>0</v>
      </c>
      <c r="N5" s="89"/>
      <c r="O5" s="112">
        <f>'日工会外需国・地域別受注実績 (前年比の式要変更 )'!N5/'2024'!N5*100</f>
        <v>0</v>
      </c>
      <c r="P5" s="89"/>
      <c r="Q5" s="112">
        <f>'日工会外需国・地域別受注実績 (前年比の式要変更 )'!P5/'2024'!P5*100</f>
        <v>0</v>
      </c>
      <c r="R5" s="89"/>
      <c r="S5" s="112">
        <f>'日工会外需国・地域別受注実績 (前年比の式要変更 )'!R5/'2024'!R5*100</f>
        <v>0</v>
      </c>
      <c r="T5" s="89"/>
      <c r="U5" s="112">
        <f>'日工会外需国・地域別受注実績 (前年比の式要変更 )'!T5/'2024'!T5*100</f>
        <v>0</v>
      </c>
      <c r="V5" s="89"/>
      <c r="W5" s="112">
        <f>'日工会外需国・地域別受注実績 (前年比の式要変更 )'!V5/'2024'!V5*100</f>
        <v>0</v>
      </c>
      <c r="X5" s="89"/>
      <c r="Y5" s="112">
        <f>'日工会外需国・地域別受注実績 (前年比の式要変更 )'!X5/'2024'!X5*100</f>
        <v>0</v>
      </c>
      <c r="Z5" s="89"/>
      <c r="AA5" s="112">
        <f>'日工会外需国・地域別受注実績 (前年比の式要変更 )'!Z5/'2024'!Z5*100</f>
        <v>0</v>
      </c>
      <c r="AB5" s="88">
        <f t="shared" si="0"/>
        <v>0</v>
      </c>
      <c r="AC5" s="121">
        <f>'日工会外需国・地域別受注実績 (前年比の式要変更 )'!AB5/'2024'!AB5*100</f>
        <v>0</v>
      </c>
      <c r="AD5" s="114" t="s">
        <v>17</v>
      </c>
    </row>
    <row r="6" spans="1:33" customFormat="1" ht="14.1" customHeight="1" x14ac:dyDescent="0.15">
      <c r="A6" s="262"/>
      <c r="B6" s="264" t="s">
        <v>20</v>
      </c>
      <c r="C6" s="265"/>
      <c r="D6" s="95"/>
      <c r="E6" s="112" t="e">
        <f>'日工会外需国・地域別受注実績 (前年比の式要変更 )'!D6/'2024'!D6*100</f>
        <v>#DIV/0!</v>
      </c>
      <c r="F6" s="95">
        <v>0</v>
      </c>
      <c r="G6" s="112" t="e">
        <f>'日工会外需国・地域別受注実績 (前年比の式要変更 )'!F6/'2024'!F6*100</f>
        <v>#DIV/0!</v>
      </c>
      <c r="H6" s="95">
        <v>0</v>
      </c>
      <c r="I6" s="122">
        <f>'日工会外需国・地域別受注実績 (前年比の式要変更 )'!H6/'2024'!H6*100</f>
        <v>0</v>
      </c>
      <c r="J6" s="95"/>
      <c r="K6" s="122">
        <f>'日工会外需国・地域別受注実績 (前年比の式要変更 )'!J6/'2024'!J6*100</f>
        <v>0</v>
      </c>
      <c r="L6" s="95"/>
      <c r="M6" s="112" t="e">
        <f>'日工会外需国・地域別受注実績 (前年比の式要変更 )'!L6/'2024'!L6*100</f>
        <v>#DIV/0!</v>
      </c>
      <c r="N6" s="95">
        <v>0</v>
      </c>
      <c r="O6" s="112" t="e">
        <f>'日工会外需国・地域別受注実績 (前年比の式要変更 )'!N6/'2024'!N6*100</f>
        <v>#DIV/0!</v>
      </c>
      <c r="P6" s="95">
        <v>0</v>
      </c>
      <c r="Q6" s="112" t="e">
        <f>'日工会外需国・地域別受注実績 (前年比の式要変更 )'!P6/'2024'!P6*100</f>
        <v>#DIV/0!</v>
      </c>
      <c r="R6" s="95">
        <v>0</v>
      </c>
      <c r="S6" s="112">
        <f>'日工会外需国・地域別受注実績 (前年比の式要変更 )'!R6/'2024'!R6*100</f>
        <v>0</v>
      </c>
      <c r="T6" s="95">
        <v>0</v>
      </c>
      <c r="U6" s="112">
        <f>'日工会外需国・地域別受注実績 (前年比の式要変更 )'!T6/'2024'!T6*100</f>
        <v>0</v>
      </c>
      <c r="V6" s="95">
        <v>0</v>
      </c>
      <c r="W6" s="137">
        <f>'日工会外需国・地域別受注実績 (前年比の式要変更 )'!V6/'2024'!V6*100</f>
        <v>0</v>
      </c>
      <c r="X6" s="95">
        <v>0</v>
      </c>
      <c r="Y6" s="112" t="e">
        <f>'日工会外需国・地域別受注実績 (前年比の式要変更 )'!X6/'2024'!X6*100</f>
        <v>#DIV/0!</v>
      </c>
      <c r="Z6" s="95">
        <v>0</v>
      </c>
      <c r="AA6" s="112" t="e">
        <f>'日工会外需国・地域別受注実績 (前年比の式要変更 )'!Z6/'2024'!Z6*100</f>
        <v>#DIV/0!</v>
      </c>
      <c r="AB6" s="88">
        <f t="shared" si="0"/>
        <v>0</v>
      </c>
      <c r="AC6" s="137">
        <f>'日工会外需国・地域別受注実績 (前年比の式要変更 )'!AB6/'2024'!AB6*100</f>
        <v>0</v>
      </c>
      <c r="AD6" s="114" t="s">
        <v>17</v>
      </c>
    </row>
    <row r="7" spans="1:33" customFormat="1" ht="14.1" customHeight="1" x14ac:dyDescent="0.15">
      <c r="A7" s="263"/>
      <c r="B7" s="265" t="s">
        <v>21</v>
      </c>
      <c r="C7" s="265"/>
      <c r="D7" s="234">
        <f>SUM(D3:D6)</f>
        <v>0</v>
      </c>
      <c r="E7" s="241">
        <f>'日工会外需国・地域別受注実績 (前年比の式要変更 )'!D7/'2024'!D7*100</f>
        <v>0</v>
      </c>
      <c r="F7" s="234">
        <f>SUM(F3:F6)</f>
        <v>0</v>
      </c>
      <c r="G7" s="241">
        <f>'日工会外需国・地域別受注実績 (前年比の式要変更 )'!F7/'2024'!F7*100</f>
        <v>0</v>
      </c>
      <c r="H7" s="234">
        <f>SUM(H3:H6)</f>
        <v>0</v>
      </c>
      <c r="I7" s="241">
        <f>'日工会外需国・地域別受注実績 (前年比の式要変更 )'!H7/'2024'!H7*100</f>
        <v>0</v>
      </c>
      <c r="J7" s="234">
        <f>SUM(J3:J6)</f>
        <v>0</v>
      </c>
      <c r="K7" s="241">
        <f>'日工会外需国・地域別受注実績 (前年比の式要変更 )'!J7/'2024'!J7*100</f>
        <v>0</v>
      </c>
      <c r="L7" s="234">
        <f>SUM(L3:L6)</f>
        <v>0</v>
      </c>
      <c r="M7" s="241">
        <f>'日工会外需国・地域別受注実績 (前年比の式要変更 )'!L7/'2024'!L7*100</f>
        <v>0</v>
      </c>
      <c r="N7" s="234">
        <f>SUM(N3:N6)</f>
        <v>0</v>
      </c>
      <c r="O7" s="241">
        <f>'日工会外需国・地域別受注実績 (前年比の式要変更 )'!N7/'2024'!N7*100</f>
        <v>0</v>
      </c>
      <c r="P7" s="234">
        <f>SUM(P3:P6)</f>
        <v>0</v>
      </c>
      <c r="Q7" s="241">
        <f>'日工会外需国・地域別受注実績 (前年比の式要変更 )'!P7/'2024'!P7*100</f>
        <v>0</v>
      </c>
      <c r="R7" s="234">
        <f>SUM(R3:R6)</f>
        <v>0</v>
      </c>
      <c r="S7" s="241">
        <f>'日工会外需国・地域別受注実績 (前年比の式要変更 )'!R7/'2024'!R7*100</f>
        <v>0</v>
      </c>
      <c r="T7" s="234">
        <f>SUM(T3:T6)</f>
        <v>0</v>
      </c>
      <c r="U7" s="241">
        <f>'日工会外需国・地域別受注実績 (前年比の式要変更 )'!T7/'2024'!T7*100</f>
        <v>0</v>
      </c>
      <c r="V7" s="234">
        <f>SUM(V3:V6)</f>
        <v>0</v>
      </c>
      <c r="W7" s="210">
        <f>'日工会外需国・地域別受注実績 (前年比の式要変更 )'!V7/'2024'!V7*100</f>
        <v>0</v>
      </c>
      <c r="X7" s="234">
        <f>SUM(X3:X6)</f>
        <v>0</v>
      </c>
      <c r="Y7" s="241">
        <f>'日工会外需国・地域別受注実績 (前年比の式要変更 )'!X7/'2024'!X7*100</f>
        <v>0</v>
      </c>
      <c r="Z7" s="234">
        <f>SUM(Z3:Z6)</f>
        <v>0</v>
      </c>
      <c r="AA7" s="241">
        <f>'日工会外需国・地域別受注実績 (前年比の式要変更 )'!Z7/'2024'!Z7*100</f>
        <v>0</v>
      </c>
      <c r="AB7" s="234">
        <f t="shared" si="0"/>
        <v>0</v>
      </c>
      <c r="AC7" s="210">
        <f>'日工会外需国・地域別受注実績 (前年比の式要変更 )'!AB7/'2024'!AB7*100</f>
        <v>0</v>
      </c>
      <c r="AD7" s="114" t="s">
        <v>17</v>
      </c>
    </row>
    <row r="8" spans="1:33" customFormat="1" ht="14.1" customHeight="1" x14ac:dyDescent="0.15">
      <c r="A8" s="266" t="s">
        <v>61</v>
      </c>
      <c r="B8" s="264" t="s">
        <v>22</v>
      </c>
      <c r="C8" s="265"/>
      <c r="D8" s="61"/>
      <c r="E8" s="112">
        <f>'日工会外需国・地域別受注実績 (前年比の式要変更 )'!D8/'2024'!D8*100</f>
        <v>0</v>
      </c>
      <c r="F8" s="61"/>
      <c r="G8" s="112">
        <f>'日工会外需国・地域別受注実績 (前年比の式要変更 )'!F8/'2024'!F8*100</f>
        <v>0</v>
      </c>
      <c r="H8" s="61"/>
      <c r="I8" s="112">
        <f>'日工会外需国・地域別受注実績 (前年比の式要変更 )'!H8/'2024'!H8*100</f>
        <v>0</v>
      </c>
      <c r="J8" s="61"/>
      <c r="K8" s="112">
        <f>'日工会外需国・地域別受注実績 (前年比の式要変更 )'!J8/'2024'!J8*100</f>
        <v>0</v>
      </c>
      <c r="L8" s="61"/>
      <c r="M8" s="112">
        <f>'日工会外需国・地域別受注実績 (前年比の式要変更 )'!L8/'2024'!L8*100</f>
        <v>0</v>
      </c>
      <c r="N8" s="61"/>
      <c r="O8" s="112">
        <f>'日工会外需国・地域別受注実績 (前年比の式要変更 )'!N8/'2024'!N8*100</f>
        <v>0</v>
      </c>
      <c r="P8" s="61"/>
      <c r="Q8" s="112">
        <f>'日工会外需国・地域別受注実績 (前年比の式要変更 )'!P8/'2024'!P8*100</f>
        <v>0</v>
      </c>
      <c r="R8" s="61"/>
      <c r="S8" s="112">
        <f>'日工会外需国・地域別受注実績 (前年比の式要変更 )'!R8/'2024'!R8*100</f>
        <v>0</v>
      </c>
      <c r="T8" s="61"/>
      <c r="U8" s="112">
        <f>'日工会外需国・地域別受注実績 (前年比の式要変更 )'!T8/'2024'!T8*100</f>
        <v>0</v>
      </c>
      <c r="V8" s="61"/>
      <c r="W8" s="113">
        <f>'日工会外需国・地域別受注実績 (前年比の式要変更 )'!V8/'2024'!V8*100</f>
        <v>0</v>
      </c>
      <c r="X8" s="61"/>
      <c r="Y8" s="112">
        <f>'日工会外需国・地域別受注実績 (前年比の式要変更 )'!X8/'2024'!X8*100</f>
        <v>0</v>
      </c>
      <c r="Z8" s="61"/>
      <c r="AA8" s="112">
        <f>'日工会外需国・地域別受注実績 (前年比の式要変更 )'!Z8/'2024'!Z8*100</f>
        <v>0</v>
      </c>
      <c r="AB8" s="247">
        <f t="shared" si="0"/>
        <v>0</v>
      </c>
      <c r="AC8" s="113">
        <f>'日工会外需国・地域別受注実績 (前年比の式要変更 )'!AB8/'2024'!AB8*100</f>
        <v>0</v>
      </c>
      <c r="AD8" s="114" t="s">
        <v>17</v>
      </c>
    </row>
    <row r="9" spans="1:33" customFormat="1" ht="14.1" customHeight="1" x14ac:dyDescent="0.15">
      <c r="A9" s="267"/>
      <c r="B9" s="269" t="s">
        <v>23</v>
      </c>
      <c r="C9" s="270"/>
      <c r="D9" s="89"/>
      <c r="E9" s="112">
        <f>'日工会外需国・地域別受注実績 (前年比の式要変更 )'!D9/'2024'!D9*100</f>
        <v>0</v>
      </c>
      <c r="F9" s="89"/>
      <c r="G9" s="112">
        <f>'日工会外需国・地域別受注実績 (前年比の式要変更 )'!F9/'2024'!F9*100</f>
        <v>0</v>
      </c>
      <c r="H9" s="89"/>
      <c r="I9" s="112">
        <f>'日工会外需国・地域別受注実績 (前年比の式要変更 )'!H9/'2024'!H9*100</f>
        <v>0</v>
      </c>
      <c r="J9" s="89"/>
      <c r="K9" s="112">
        <f>'日工会外需国・地域別受注実績 (前年比の式要変更 )'!J9/'2024'!J9*100</f>
        <v>0</v>
      </c>
      <c r="L9" s="89"/>
      <c r="M9" s="112">
        <f>'日工会外需国・地域別受注実績 (前年比の式要変更 )'!L9/'2024'!L9*100</f>
        <v>0</v>
      </c>
      <c r="N9" s="89"/>
      <c r="O9" s="112">
        <f>'日工会外需国・地域別受注実績 (前年比の式要変更 )'!N9/'2024'!N9*100</f>
        <v>0</v>
      </c>
      <c r="P9" s="89"/>
      <c r="Q9" s="112">
        <f>'日工会外需国・地域別受注実績 (前年比の式要変更 )'!P9/'2024'!P9*100</f>
        <v>0</v>
      </c>
      <c r="R9" s="89"/>
      <c r="S9" s="112">
        <f>'日工会外需国・地域別受注実績 (前年比の式要変更 )'!R9/'2024'!R9*100</f>
        <v>0</v>
      </c>
      <c r="T9" s="89"/>
      <c r="U9" s="112">
        <f>'日工会外需国・地域別受注実績 (前年比の式要変更 )'!T9/'2024'!T9*100</f>
        <v>0</v>
      </c>
      <c r="V9" s="89"/>
      <c r="W9" s="112">
        <f>'日工会外需国・地域別受注実績 (前年比の式要変更 )'!V9/'2024'!V9*100</f>
        <v>0</v>
      </c>
      <c r="X9" s="89"/>
      <c r="Y9" s="112">
        <f>'日工会外需国・地域別受注実績 (前年比の式要変更 )'!X9/'2024'!X9*100</f>
        <v>0</v>
      </c>
      <c r="Z9" s="89"/>
      <c r="AA9" s="112">
        <f>'日工会外需国・地域別受注実績 (前年比の式要変更 )'!Z9/'2024'!Z9*100</f>
        <v>0</v>
      </c>
      <c r="AB9" s="142">
        <f t="shared" si="0"/>
        <v>0</v>
      </c>
      <c r="AC9" s="116">
        <f>'日工会外需国・地域別受注実績 (前年比の式要変更 )'!AB9/'2024'!AB9*100</f>
        <v>0</v>
      </c>
      <c r="AD9" s="114" t="s">
        <v>17</v>
      </c>
    </row>
    <row r="10" spans="1:33" customFormat="1" ht="14.1" customHeight="1" x14ac:dyDescent="0.15">
      <c r="A10" s="267"/>
      <c r="B10" s="269" t="s">
        <v>24</v>
      </c>
      <c r="C10" s="270"/>
      <c r="D10" s="89"/>
      <c r="E10" s="112">
        <f>'日工会外需国・地域別受注実績 (前年比の式要変更 )'!D10/'2024'!D10*100</f>
        <v>0</v>
      </c>
      <c r="F10" s="89"/>
      <c r="G10" s="112">
        <f>'日工会外需国・地域別受注実績 (前年比の式要変更 )'!F10/'2024'!F10*100</f>
        <v>0</v>
      </c>
      <c r="H10" s="89"/>
      <c r="I10" s="112">
        <f>'日工会外需国・地域別受注実績 (前年比の式要変更 )'!H10/'2024'!H10*100</f>
        <v>0</v>
      </c>
      <c r="J10" s="89"/>
      <c r="K10" s="112">
        <f>'日工会外需国・地域別受注実績 (前年比の式要変更 )'!J10/'2024'!J10*100</f>
        <v>0</v>
      </c>
      <c r="L10" s="89"/>
      <c r="M10" s="112">
        <f>'日工会外需国・地域別受注実績 (前年比の式要変更 )'!L10/'2024'!L10*100</f>
        <v>0</v>
      </c>
      <c r="N10" s="89"/>
      <c r="O10" s="112">
        <f>'日工会外需国・地域別受注実績 (前年比の式要変更 )'!N10/'2024'!N10*100</f>
        <v>0</v>
      </c>
      <c r="P10" s="89"/>
      <c r="Q10" s="112">
        <f>'日工会外需国・地域別受注実績 (前年比の式要変更 )'!P10/'2024'!P10*100</f>
        <v>0</v>
      </c>
      <c r="R10" s="89"/>
      <c r="S10" s="112">
        <f>'日工会外需国・地域別受注実績 (前年比の式要変更 )'!R10/'2024'!R10*100</f>
        <v>0</v>
      </c>
      <c r="T10" s="89"/>
      <c r="U10" s="112">
        <f>'日工会外需国・地域別受注実績 (前年比の式要変更 )'!T10/'2024'!T10*100</f>
        <v>0</v>
      </c>
      <c r="V10" s="89"/>
      <c r="W10" s="112">
        <f>'日工会外需国・地域別受注実績 (前年比の式要変更 )'!V10/'2024'!V10*100</f>
        <v>0</v>
      </c>
      <c r="X10" s="89"/>
      <c r="Y10" s="112">
        <f>'日工会外需国・地域別受注実績 (前年比の式要変更 )'!X10/'2024'!X10*100</f>
        <v>0</v>
      </c>
      <c r="Z10" s="89"/>
      <c r="AA10" s="112">
        <f>'日工会外需国・地域別受注実績 (前年比の式要変更 )'!Z10/'2024'!Z10*100</f>
        <v>0</v>
      </c>
      <c r="AB10" s="142">
        <f t="shared" si="0"/>
        <v>0</v>
      </c>
      <c r="AC10" s="116">
        <f>'日工会外需国・地域別受注実績 (前年比の式要変更 )'!AB10/'2024'!AB10*100</f>
        <v>0</v>
      </c>
      <c r="AD10" s="114" t="s">
        <v>17</v>
      </c>
    </row>
    <row r="11" spans="1:33" customFormat="1" ht="14.1" customHeight="1" x14ac:dyDescent="0.15">
      <c r="A11" s="267"/>
      <c r="B11" s="269" t="s">
        <v>43</v>
      </c>
      <c r="C11" s="270"/>
      <c r="D11" s="89"/>
      <c r="E11" s="112">
        <f>'日工会外需国・地域別受注実績 (前年比の式要変更 )'!D11/'2024'!D11*100</f>
        <v>0</v>
      </c>
      <c r="F11" s="89"/>
      <c r="G11" s="112">
        <f>'日工会外需国・地域別受注実績 (前年比の式要変更 )'!F11/'2024'!F11*100</f>
        <v>0</v>
      </c>
      <c r="H11" s="89"/>
      <c r="I11" s="112">
        <f>'日工会外需国・地域別受注実績 (前年比の式要変更 )'!H11/'2024'!H11*100</f>
        <v>0</v>
      </c>
      <c r="J11" s="89"/>
      <c r="K11" s="112">
        <f>'日工会外需国・地域別受注実績 (前年比の式要変更 )'!J11/'2024'!J11*100</f>
        <v>0</v>
      </c>
      <c r="L11" s="89"/>
      <c r="M11" s="112">
        <f>'日工会外需国・地域別受注実績 (前年比の式要変更 )'!L11/'2024'!L11*100</f>
        <v>0</v>
      </c>
      <c r="N11" s="89"/>
      <c r="O11" s="112">
        <f>'日工会外需国・地域別受注実績 (前年比の式要変更 )'!N11/'2024'!N11*100</f>
        <v>0</v>
      </c>
      <c r="P11" s="89"/>
      <c r="Q11" s="112">
        <f>'日工会外需国・地域別受注実績 (前年比の式要変更 )'!P11/'2024'!P11*100</f>
        <v>0</v>
      </c>
      <c r="R11" s="89"/>
      <c r="S11" s="112">
        <f>'日工会外需国・地域別受注実績 (前年比の式要変更 )'!R11/'2024'!R11*100</f>
        <v>0</v>
      </c>
      <c r="T11" s="89"/>
      <c r="U11" s="112">
        <f>'日工会外需国・地域別受注実績 (前年比の式要変更 )'!T11/'2024'!T11*100</f>
        <v>0</v>
      </c>
      <c r="V11" s="89"/>
      <c r="W11" s="112">
        <f>'日工会外需国・地域別受注実績 (前年比の式要変更 )'!V11/'2024'!V11*100</f>
        <v>0</v>
      </c>
      <c r="X11" s="89"/>
      <c r="Y11" s="112">
        <f>'日工会外需国・地域別受注実績 (前年比の式要変更 )'!X11/'2024'!X11*100</f>
        <v>0</v>
      </c>
      <c r="Z11" s="89"/>
      <c r="AA11" s="112">
        <f>'日工会外需国・地域別受注実績 (前年比の式要変更 )'!Z11/'2024'!Z11*100</f>
        <v>0</v>
      </c>
      <c r="AB11" s="142">
        <f t="shared" si="0"/>
        <v>0</v>
      </c>
      <c r="AC11" s="116">
        <f>'日工会外需国・地域別受注実績 (前年比の式要変更 )'!AB11/'2024'!AB11*100</f>
        <v>0</v>
      </c>
      <c r="AD11" s="114"/>
    </row>
    <row r="12" spans="1:33" customFormat="1" ht="14.1" customHeight="1" x14ac:dyDescent="0.15">
      <c r="A12" s="267"/>
      <c r="B12" s="269" t="s">
        <v>44</v>
      </c>
      <c r="C12" s="270"/>
      <c r="D12" s="89"/>
      <c r="E12" s="112">
        <f>'日工会外需国・地域別受注実績 (前年比の式要変更 )'!D12/'2024'!D12*100</f>
        <v>0</v>
      </c>
      <c r="F12" s="89"/>
      <c r="G12" s="112">
        <f>'日工会外需国・地域別受注実績 (前年比の式要変更 )'!F12/'2024'!F12*100</f>
        <v>0</v>
      </c>
      <c r="H12" s="89"/>
      <c r="I12" s="112">
        <f>'日工会外需国・地域別受注実績 (前年比の式要変更 )'!H12/'2024'!H12*100</f>
        <v>0</v>
      </c>
      <c r="J12" s="89"/>
      <c r="K12" s="112">
        <f>'日工会外需国・地域別受注実績 (前年比の式要変更 )'!J12/'2024'!J12*100</f>
        <v>0</v>
      </c>
      <c r="L12" s="89"/>
      <c r="M12" s="112">
        <f>'日工会外需国・地域別受注実績 (前年比の式要変更 )'!L12/'2024'!L12*100</f>
        <v>0</v>
      </c>
      <c r="N12" s="89"/>
      <c r="O12" s="112">
        <f>'日工会外需国・地域別受注実績 (前年比の式要変更 )'!N12/'2024'!N12*100</f>
        <v>0</v>
      </c>
      <c r="P12" s="89"/>
      <c r="Q12" s="112">
        <f>'日工会外需国・地域別受注実績 (前年比の式要変更 )'!P12/'2024'!P12*100</f>
        <v>0</v>
      </c>
      <c r="R12" s="89"/>
      <c r="S12" s="112">
        <f>'日工会外需国・地域別受注実績 (前年比の式要変更 )'!R12/'2024'!R12*100</f>
        <v>0</v>
      </c>
      <c r="T12" s="89"/>
      <c r="U12" s="112">
        <f>'日工会外需国・地域別受注実績 (前年比の式要変更 )'!T12/'2024'!T12*100</f>
        <v>0</v>
      </c>
      <c r="V12" s="89"/>
      <c r="W12" s="112">
        <f>'日工会外需国・地域別受注実績 (前年比の式要変更 )'!V12/'2024'!V12*100</f>
        <v>0</v>
      </c>
      <c r="X12" s="89"/>
      <c r="Y12" s="112">
        <f>'日工会外需国・地域別受注実績 (前年比の式要変更 )'!X12/'2024'!X12*100</f>
        <v>0</v>
      </c>
      <c r="Z12" s="89"/>
      <c r="AA12" s="112">
        <f>'日工会外需国・地域別受注実績 (前年比の式要変更 )'!Z12/'2024'!Z12*100</f>
        <v>0</v>
      </c>
      <c r="AB12" s="142">
        <f t="shared" si="0"/>
        <v>0</v>
      </c>
      <c r="AC12" s="116">
        <f>'日工会外需国・地域別受注実績 (前年比の式要変更 )'!AB12/'2024'!AB12*100</f>
        <v>0</v>
      </c>
      <c r="AD12" s="114"/>
    </row>
    <row r="13" spans="1:33" customFormat="1" ht="14.1" customHeight="1" x14ac:dyDescent="0.15">
      <c r="A13" s="267"/>
      <c r="B13" s="269" t="s">
        <v>45</v>
      </c>
      <c r="C13" s="270"/>
      <c r="D13" s="89"/>
      <c r="E13" s="112">
        <f>'日工会外需国・地域別受注実績 (前年比の式要変更 )'!D13/'2024'!D13*100</f>
        <v>0</v>
      </c>
      <c r="F13" s="89"/>
      <c r="G13" s="112">
        <f>'日工会外需国・地域別受注実績 (前年比の式要変更 )'!F13/'2024'!F13*100</f>
        <v>0</v>
      </c>
      <c r="H13" s="89"/>
      <c r="I13" s="112">
        <f>'日工会外需国・地域別受注実績 (前年比の式要変更 )'!H13/'2024'!H13*100</f>
        <v>0</v>
      </c>
      <c r="J13" s="89"/>
      <c r="K13" s="112">
        <f>'日工会外需国・地域別受注実績 (前年比の式要変更 )'!J13/'2024'!J13*100</f>
        <v>0</v>
      </c>
      <c r="L13" s="89"/>
      <c r="M13" s="112">
        <f>'日工会外需国・地域別受注実績 (前年比の式要変更 )'!L13/'2024'!L13*100</f>
        <v>0</v>
      </c>
      <c r="N13" s="89"/>
      <c r="O13" s="112">
        <f>'日工会外需国・地域別受注実績 (前年比の式要変更 )'!N13/'2024'!N13*100</f>
        <v>0</v>
      </c>
      <c r="P13" s="89"/>
      <c r="Q13" s="112">
        <f>'日工会外需国・地域別受注実績 (前年比の式要変更 )'!P13/'2024'!P13*100</f>
        <v>0</v>
      </c>
      <c r="R13" s="89"/>
      <c r="S13" s="112">
        <f>'日工会外需国・地域別受注実績 (前年比の式要変更 )'!R13/'2024'!R13*100</f>
        <v>0</v>
      </c>
      <c r="T13" s="89"/>
      <c r="U13" s="112">
        <f>'日工会外需国・地域別受注実績 (前年比の式要変更 )'!T13/'2024'!T13*100</f>
        <v>0</v>
      </c>
      <c r="V13" s="89"/>
      <c r="W13" s="112">
        <f>'日工会外需国・地域別受注実績 (前年比の式要変更 )'!V13/'2024'!V13*100</f>
        <v>0</v>
      </c>
      <c r="X13" s="89"/>
      <c r="Y13" s="112">
        <f>'日工会外需国・地域別受注実績 (前年比の式要変更 )'!X13/'2024'!X13*100</f>
        <v>0</v>
      </c>
      <c r="Z13" s="89"/>
      <c r="AA13" s="112">
        <f>'日工会外需国・地域別受注実績 (前年比の式要変更 )'!Z13/'2024'!Z13*100</f>
        <v>0</v>
      </c>
      <c r="AB13" s="142">
        <f t="shared" si="0"/>
        <v>0</v>
      </c>
      <c r="AC13" s="116">
        <f>'日工会外需国・地域別受注実績 (前年比の式要変更 )'!AB13/'2024'!AB13*100</f>
        <v>0</v>
      </c>
      <c r="AD13" s="114"/>
    </row>
    <row r="14" spans="1:33" customFormat="1" ht="14.1" customHeight="1" x14ac:dyDescent="0.15">
      <c r="A14" s="267"/>
      <c r="B14" s="264" t="s">
        <v>25</v>
      </c>
      <c r="C14" s="271"/>
      <c r="D14" s="89"/>
      <c r="E14" s="112">
        <f>'日工会外需国・地域別受注実績 (前年比の式要変更 )'!D14/'2024'!D14*100</f>
        <v>0</v>
      </c>
      <c r="F14" s="89"/>
      <c r="G14" s="112">
        <f>'日工会外需国・地域別受注実績 (前年比の式要変更 )'!F14/'2024'!F14*100</f>
        <v>0</v>
      </c>
      <c r="H14" s="89"/>
      <c r="I14" s="112">
        <f>'日工会外需国・地域別受注実績 (前年比の式要変更 )'!H14/'2024'!H14*100</f>
        <v>0</v>
      </c>
      <c r="J14" s="89"/>
      <c r="K14" s="112">
        <f>'日工会外需国・地域別受注実績 (前年比の式要変更 )'!J14/'2024'!J14*100</f>
        <v>0</v>
      </c>
      <c r="L14" s="89"/>
      <c r="M14" s="112">
        <f>'日工会外需国・地域別受注実績 (前年比の式要変更 )'!L14/'2024'!L14*100</f>
        <v>0</v>
      </c>
      <c r="N14" s="89"/>
      <c r="O14" s="112">
        <f>'日工会外需国・地域別受注実績 (前年比の式要変更 )'!N14/'2024'!N14*100</f>
        <v>0</v>
      </c>
      <c r="P14" s="89"/>
      <c r="Q14" s="112">
        <f>'日工会外需国・地域別受注実績 (前年比の式要変更 )'!P14/'2024'!P14*100</f>
        <v>0</v>
      </c>
      <c r="R14" s="89"/>
      <c r="S14" s="112">
        <f>'日工会外需国・地域別受注実績 (前年比の式要変更 )'!R14/'2024'!R14*100</f>
        <v>0</v>
      </c>
      <c r="T14" s="89"/>
      <c r="U14" s="112">
        <f>'日工会外需国・地域別受注実績 (前年比の式要変更 )'!T14/'2024'!T14*100</f>
        <v>0</v>
      </c>
      <c r="V14" s="89"/>
      <c r="W14" s="112">
        <f>'日工会外需国・地域別受注実績 (前年比の式要変更 )'!V14/'2024'!V14*100</f>
        <v>0</v>
      </c>
      <c r="X14" s="89"/>
      <c r="Y14" s="112">
        <f>'日工会外需国・地域別受注実績 (前年比の式要変更 )'!X14/'2024'!X14*100</f>
        <v>0</v>
      </c>
      <c r="Z14" s="89"/>
      <c r="AA14" s="112">
        <f>'日工会外需国・地域別受注実績 (前年比の式要変更 )'!Z14/'2024'!Z14*100</f>
        <v>0</v>
      </c>
      <c r="AB14" s="142">
        <f t="shared" si="0"/>
        <v>0</v>
      </c>
      <c r="AC14" s="116">
        <f>'日工会外需国・地域別受注実績 (前年比の式要変更 )'!AB14/'2024'!AB14*100</f>
        <v>0</v>
      </c>
      <c r="AD14" s="114" t="s">
        <v>17</v>
      </c>
    </row>
    <row r="15" spans="1:33" customFormat="1" ht="14.1" customHeight="1" x14ac:dyDescent="0.15">
      <c r="A15" s="267"/>
      <c r="B15" s="264" t="s">
        <v>20</v>
      </c>
      <c r="C15" s="271"/>
      <c r="D15" s="95"/>
      <c r="E15" s="122">
        <f>'日工会外需国・地域別受注実績 (前年比の式要変更 )'!D15/'2024'!D15*100</f>
        <v>0</v>
      </c>
      <c r="F15" s="95"/>
      <c r="G15" s="122">
        <f>'日工会外需国・地域別受注実績 (前年比の式要変更 )'!F15/'2024'!F15*100</f>
        <v>0</v>
      </c>
      <c r="H15" s="95"/>
      <c r="I15" s="122">
        <f>'日工会外需国・地域別受注実績 (前年比の式要変更 )'!H15/'2024'!H15*100</f>
        <v>0</v>
      </c>
      <c r="J15" s="95"/>
      <c r="K15" s="122">
        <f>'日工会外需国・地域別受注実績 (前年比の式要変更 )'!J15/'2024'!J15*100</f>
        <v>0</v>
      </c>
      <c r="L15" s="95"/>
      <c r="M15" s="122">
        <f>'日工会外需国・地域別受注実績 (前年比の式要変更 )'!L15/'2024'!L15*100</f>
        <v>0</v>
      </c>
      <c r="N15" s="95"/>
      <c r="O15" s="122">
        <f>'日工会外需国・地域別受注実績 (前年比の式要変更 )'!N15/'2024'!N15*100</f>
        <v>0</v>
      </c>
      <c r="P15" s="95"/>
      <c r="Q15" s="122">
        <f>'日工会外需国・地域別受注実績 (前年比の式要変更 )'!P15/'2024'!P15*100</f>
        <v>0</v>
      </c>
      <c r="R15" s="95"/>
      <c r="S15" s="122">
        <f>'日工会外需国・地域別受注実績 (前年比の式要変更 )'!R15/'2024'!R15*100</f>
        <v>0</v>
      </c>
      <c r="T15" s="95"/>
      <c r="U15" s="112">
        <f>'日工会外需国・地域別受注実績 (前年比の式要変更 )'!T15/'2024'!T15*100</f>
        <v>0</v>
      </c>
      <c r="V15" s="95"/>
      <c r="W15" s="137">
        <f>'日工会外需国・地域別受注実績 (前年比の式要変更 )'!V15/'2024'!V15*100</f>
        <v>0</v>
      </c>
      <c r="X15" s="95"/>
      <c r="Y15" s="112">
        <f>'日工会外需国・地域別受注実績 (前年比の式要変更 )'!X15/'2024'!X15*100</f>
        <v>0</v>
      </c>
      <c r="Z15" s="95"/>
      <c r="AA15" s="122">
        <f>'日工会外需国・地域別受注実績 (前年比の式要変更 )'!Z15/'2024'!Z15*100</f>
        <v>0</v>
      </c>
      <c r="AB15" s="252">
        <f t="shared" si="0"/>
        <v>0</v>
      </c>
      <c r="AC15" s="137">
        <f>'日工会外需国・地域別受注実績 (前年比の式要変更 )'!AB15/'2024'!AB15*100</f>
        <v>0</v>
      </c>
      <c r="AD15" s="114" t="s">
        <v>17</v>
      </c>
    </row>
    <row r="16" spans="1:33" customFormat="1" ht="14.1" customHeight="1" x14ac:dyDescent="0.15">
      <c r="A16" s="268"/>
      <c r="B16" s="265" t="s">
        <v>21</v>
      </c>
      <c r="C16" s="271"/>
      <c r="D16" s="96">
        <f>SUM(D8:D15)</f>
        <v>0</v>
      </c>
      <c r="E16" s="124">
        <f>'日工会外需国・地域別受注実績 (前年比の式要変更 )'!D16/'2024'!D16*100</f>
        <v>0</v>
      </c>
      <c r="F16" s="96">
        <f>SUM(F8:F15)</f>
        <v>0</v>
      </c>
      <c r="G16" s="124">
        <f>'日工会外需国・地域別受注実績 (前年比の式要変更 )'!F16/'2024'!F16*100</f>
        <v>0</v>
      </c>
      <c r="H16" s="96">
        <f>SUM(H8:H15)</f>
        <v>0</v>
      </c>
      <c r="I16" s="124">
        <f>'日工会外需国・地域別受注実績 (前年比の式要変更 )'!H16/'2024'!H16*100</f>
        <v>0</v>
      </c>
      <c r="J16" s="96">
        <f>SUM(J8:J15)</f>
        <v>0</v>
      </c>
      <c r="K16" s="124">
        <f>'日工会外需国・地域別受注実績 (前年比の式要変更 )'!J16/'2024'!J16*100</f>
        <v>0</v>
      </c>
      <c r="L16" s="96">
        <f>SUM(L8:L15)</f>
        <v>0</v>
      </c>
      <c r="M16" s="124">
        <f>'日工会外需国・地域別受注実績 (前年比の式要変更 )'!L16/'2024'!L16*100</f>
        <v>0</v>
      </c>
      <c r="N16" s="96">
        <f>SUM(N8:N15)</f>
        <v>0</v>
      </c>
      <c r="O16" s="124">
        <f>'日工会外需国・地域別受注実績 (前年比の式要変更 )'!N16/'2024'!N16*100</f>
        <v>0</v>
      </c>
      <c r="P16" s="96">
        <f>SUM(P8:P15)</f>
        <v>0</v>
      </c>
      <c r="Q16" s="124">
        <f>'日工会外需国・地域別受注実績 (前年比の式要変更 )'!P16/'2024'!P16*100</f>
        <v>0</v>
      </c>
      <c r="R16" s="96">
        <f>SUM(R8:R15)</f>
        <v>0</v>
      </c>
      <c r="S16" s="124">
        <f>'日工会外需国・地域別受注実績 (前年比の式要変更 )'!R16/'2024'!R16*100</f>
        <v>0</v>
      </c>
      <c r="T16" s="96">
        <f>SUM(T8:T15)</f>
        <v>0</v>
      </c>
      <c r="U16" s="124">
        <f>'日工会外需国・地域別受注実績 (前年比の式要変更 )'!T16/'2024'!T16*100</f>
        <v>0</v>
      </c>
      <c r="V16" s="96">
        <f>SUM(V8:V15)</f>
        <v>0</v>
      </c>
      <c r="W16" s="123">
        <f>'日工会外需国・地域別受注実績 (前年比の式要変更 )'!V16/'2024'!V16*100</f>
        <v>0</v>
      </c>
      <c r="X16" s="96">
        <f>SUM(X8:X15)</f>
        <v>0</v>
      </c>
      <c r="Y16" s="124">
        <f>'日工会外需国・地域別受注実績 (前年比の式要変更 )'!X16/'2024'!X16*100</f>
        <v>0</v>
      </c>
      <c r="Z16" s="96">
        <f>SUM(Z8:Z15)</f>
        <v>0</v>
      </c>
      <c r="AA16" s="124">
        <f>'日工会外需国・地域別受注実績 (前年比の式要変更 )'!Z16/'2024'!Z16*100</f>
        <v>0</v>
      </c>
      <c r="AB16" s="238">
        <f t="shared" si="0"/>
        <v>0</v>
      </c>
      <c r="AC16" s="123">
        <f>'日工会外需国・地域別受注実績 (前年比の式要変更 )'!AB16/'2024'!AB16*100</f>
        <v>0</v>
      </c>
      <c r="AD16" s="114" t="s">
        <v>17</v>
      </c>
    </row>
    <row r="17" spans="1:31" customFormat="1" ht="14.1" customHeight="1" x14ac:dyDescent="0.15">
      <c r="A17" s="264" t="s">
        <v>26</v>
      </c>
      <c r="B17" s="265"/>
      <c r="C17" s="271"/>
      <c r="D17" s="234">
        <f>SUM(D16,D7)</f>
        <v>0</v>
      </c>
      <c r="E17" s="241">
        <f>'日工会外需国・地域別受注実績 (前年比の式要変更 )'!D17/'2024'!D17*100</f>
        <v>0</v>
      </c>
      <c r="F17" s="234">
        <f>SUM(F16,F7)</f>
        <v>0</v>
      </c>
      <c r="G17" s="241">
        <f>'日工会外需国・地域別受注実績 (前年比の式要変更 )'!F17/'2024'!F17*100</f>
        <v>0</v>
      </c>
      <c r="H17" s="234">
        <f>SUM(H16,H7)</f>
        <v>0</v>
      </c>
      <c r="I17" s="241">
        <f>'日工会外需国・地域別受注実績 (前年比の式要変更 )'!H17/'2024'!H17*100</f>
        <v>0</v>
      </c>
      <c r="J17" s="234">
        <f>SUM(J16,J7)</f>
        <v>0</v>
      </c>
      <c r="K17" s="241">
        <f>'日工会外需国・地域別受注実績 (前年比の式要変更 )'!J17/'2024'!J17*100</f>
        <v>0</v>
      </c>
      <c r="L17" s="234">
        <f>SUM(L16,L7)</f>
        <v>0</v>
      </c>
      <c r="M17" s="241">
        <f>'日工会外需国・地域別受注実績 (前年比の式要変更 )'!L17/'2024'!L17*100</f>
        <v>0</v>
      </c>
      <c r="N17" s="234">
        <f>SUM(N16,N7)</f>
        <v>0</v>
      </c>
      <c r="O17" s="241">
        <f>'日工会外需国・地域別受注実績 (前年比の式要変更 )'!N17/'2024'!N17*100</f>
        <v>0</v>
      </c>
      <c r="P17" s="234">
        <f>SUM(P16,P7)</f>
        <v>0</v>
      </c>
      <c r="Q17" s="241">
        <f>'日工会外需国・地域別受注実績 (前年比の式要変更 )'!P17/'2024'!P17*100</f>
        <v>0</v>
      </c>
      <c r="R17" s="234">
        <f>SUM(R16,R7)</f>
        <v>0</v>
      </c>
      <c r="S17" s="241">
        <f>'日工会外需国・地域別受注実績 (前年比の式要変更 )'!R17/'2024'!R17*100</f>
        <v>0</v>
      </c>
      <c r="T17" s="234">
        <f>SUM(T16,T7)</f>
        <v>0</v>
      </c>
      <c r="U17" s="241">
        <f>'日工会外需国・地域別受注実績 (前年比の式要変更 )'!T17/'2024'!T17*100</f>
        <v>0</v>
      </c>
      <c r="V17" s="234">
        <f>SUM(V16,V7)</f>
        <v>0</v>
      </c>
      <c r="W17" s="210">
        <f>'日工会外需国・地域別受注実績 (前年比の式要変更 )'!V17/'2024'!V17*100</f>
        <v>0</v>
      </c>
      <c r="X17" s="234">
        <f>SUM(X16,X7)</f>
        <v>0</v>
      </c>
      <c r="Y17" s="241">
        <f>'日工会外需国・地域別受注実績 (前年比の式要変更 )'!X17/'2024'!X17*100</f>
        <v>0</v>
      </c>
      <c r="Z17" s="234">
        <f>SUM(Z16,Z7)</f>
        <v>0</v>
      </c>
      <c r="AA17" s="241">
        <f>'日工会外需国・地域別受注実績 (前年比の式要変更 )'!Z17/'2024'!Z17*100</f>
        <v>0</v>
      </c>
      <c r="AB17" s="234">
        <f>SUM(D17,F17,H17,J17,L17,N17,P17,R17,T17,V17,X17,Z17)</f>
        <v>0</v>
      </c>
      <c r="AC17" s="210">
        <f>'日工会外需国・地域別受注実績 (前年比の式要変更 )'!AB17/'2024'!AB17*100</f>
        <v>0</v>
      </c>
      <c r="AD17" s="114" t="s">
        <v>17</v>
      </c>
    </row>
    <row r="18" spans="1:31" customFormat="1" ht="14.1" customHeight="1" x14ac:dyDescent="0.15">
      <c r="A18" s="272" t="s">
        <v>27</v>
      </c>
      <c r="B18" s="261" t="s">
        <v>74</v>
      </c>
      <c r="C18" s="127" t="s">
        <v>46</v>
      </c>
      <c r="D18" s="89"/>
      <c r="E18" s="112">
        <f>'日工会外需国・地域別受注実績 (前年比の式要変更 )'!D18/'2024'!D18*100</f>
        <v>0</v>
      </c>
      <c r="F18" s="89"/>
      <c r="G18" s="112">
        <f>'日工会外需国・地域別受注実績 (前年比の式要変更 )'!F18/'2024'!F18*100</f>
        <v>0</v>
      </c>
      <c r="H18" s="89"/>
      <c r="I18" s="112">
        <f>'日工会外需国・地域別受注実績 (前年比の式要変更 )'!H18/'2024'!H18*100</f>
        <v>0</v>
      </c>
      <c r="J18" s="89"/>
      <c r="K18" s="112">
        <f>'日工会外需国・地域別受注実績 (前年比の式要変更 )'!J18/'2024'!J18*100</f>
        <v>0</v>
      </c>
      <c r="L18" s="89"/>
      <c r="M18" s="112">
        <f>'日工会外需国・地域別受注実績 (前年比の式要変更 )'!L18/'2024'!L18*100</f>
        <v>0</v>
      </c>
      <c r="N18" s="89"/>
      <c r="O18" s="112">
        <f>'日工会外需国・地域別受注実績 (前年比の式要変更 )'!N18/'2024'!N18*100</f>
        <v>0</v>
      </c>
      <c r="P18" s="89"/>
      <c r="Q18" s="112">
        <f>'日工会外需国・地域別受注実績 (前年比の式要変更 )'!P18/'2024'!P18*100</f>
        <v>0</v>
      </c>
      <c r="R18" s="89"/>
      <c r="S18" s="112">
        <f>'日工会外需国・地域別受注実績 (前年比の式要変更 )'!R18/'2024'!R18*100</f>
        <v>0</v>
      </c>
      <c r="T18" s="89"/>
      <c r="U18" s="112">
        <f>'日工会外需国・地域別受注実績 (前年比の式要変更 )'!T18/'2024'!T18*100</f>
        <v>0</v>
      </c>
      <c r="V18" s="89"/>
      <c r="W18" s="113">
        <f>'日工会外需国・地域別受注実績 (前年比の式要変更 )'!V18/'2024'!V18*100</f>
        <v>0</v>
      </c>
      <c r="X18" s="89"/>
      <c r="Y18" s="113">
        <f>'日工会外需国・地域別受注実績 (前年比の式要変更 )'!X18/'2024'!X18*100</f>
        <v>0</v>
      </c>
      <c r="Z18" s="89"/>
      <c r="AA18" s="112">
        <f>'日工会外需国・地域別受注実績 (前年比の式要変更 )'!Z18/'2024'!Z18*100</f>
        <v>0</v>
      </c>
      <c r="AB18" s="247">
        <f t="shared" si="0"/>
        <v>0</v>
      </c>
      <c r="AC18" s="113">
        <f>'日工会外需国・地域別受注実績 (前年比の式要変更 )'!AB18/'2024'!AB18*100</f>
        <v>0</v>
      </c>
      <c r="AD18" s="114" t="s">
        <v>17</v>
      </c>
    </row>
    <row r="19" spans="1:31" customFormat="1" ht="14.1" customHeight="1" x14ac:dyDescent="0.15">
      <c r="A19" s="272"/>
      <c r="B19" s="262"/>
      <c r="C19" s="86" t="s">
        <v>48</v>
      </c>
      <c r="D19" s="89"/>
      <c r="E19" s="112">
        <f>'日工会外需国・地域別受注実績 (前年比の式要変更 )'!D19/'2024'!D19*100</f>
        <v>0</v>
      </c>
      <c r="F19" s="89"/>
      <c r="G19" s="112">
        <f>'日工会外需国・地域別受注実績 (前年比の式要変更 )'!F19/'2024'!F19*100</f>
        <v>0</v>
      </c>
      <c r="H19" s="89"/>
      <c r="I19" s="112">
        <f>'日工会外需国・地域別受注実績 (前年比の式要変更 )'!H19/'2024'!H19*100</f>
        <v>0</v>
      </c>
      <c r="J19" s="89"/>
      <c r="K19" s="112">
        <f>'日工会外需国・地域別受注実績 (前年比の式要変更 )'!J19/'2024'!J19*100</f>
        <v>0</v>
      </c>
      <c r="L19" s="89"/>
      <c r="M19" s="112">
        <f>'日工会外需国・地域別受注実績 (前年比の式要変更 )'!L19/'2024'!L19*100</f>
        <v>0</v>
      </c>
      <c r="N19" s="89"/>
      <c r="O19" s="112">
        <f>'日工会外需国・地域別受注実績 (前年比の式要変更 )'!N19/'2024'!N19*100</f>
        <v>0</v>
      </c>
      <c r="P19" s="89"/>
      <c r="Q19" s="112">
        <f>'日工会外需国・地域別受注実績 (前年比の式要変更 )'!P19/'2024'!P19*100</f>
        <v>0</v>
      </c>
      <c r="R19" s="89"/>
      <c r="S19" s="112">
        <f>'日工会外需国・地域別受注実績 (前年比の式要変更 )'!R19/'2024'!R19*100</f>
        <v>0</v>
      </c>
      <c r="T19" s="89"/>
      <c r="U19" s="112">
        <f>'日工会外需国・地域別受注実績 (前年比の式要変更 )'!T19/'2024'!T19*100</f>
        <v>0</v>
      </c>
      <c r="V19" s="89"/>
      <c r="W19" s="112">
        <f>'日工会外需国・地域別受注実績 (前年比の式要変更 )'!V19/'2024'!V19*100</f>
        <v>0</v>
      </c>
      <c r="X19" s="89"/>
      <c r="Y19" s="116">
        <f>'日工会外需国・地域別受注実績 (前年比の式要変更 )'!X19/'2024'!X19*100</f>
        <v>0</v>
      </c>
      <c r="Z19" s="89"/>
      <c r="AA19" s="112">
        <f>'日工会外需国・地域別受注実績 (前年比の式要変更 )'!Z19/'2024'!Z19*100</f>
        <v>0</v>
      </c>
      <c r="AB19" s="142">
        <f t="shared" si="0"/>
        <v>0</v>
      </c>
      <c r="AC19" s="116">
        <f>'日工会外需国・地域別受注実績 (前年比の式要変更 )'!AB19/'2024'!AB19*100</f>
        <v>0</v>
      </c>
      <c r="AD19" s="114" t="s">
        <v>17</v>
      </c>
    </row>
    <row r="20" spans="1:31" customFormat="1" ht="14.1" customHeight="1" x14ac:dyDescent="0.15">
      <c r="A20" s="272"/>
      <c r="B20" s="262"/>
      <c r="C20" s="86" t="s">
        <v>49</v>
      </c>
      <c r="D20" s="89"/>
      <c r="E20" s="112">
        <f>'日工会外需国・地域別受注実績 (前年比の式要変更 )'!D20/'2024'!D20*100</f>
        <v>0</v>
      </c>
      <c r="F20" s="89"/>
      <c r="G20" s="112">
        <f>'日工会外需国・地域別受注実績 (前年比の式要変更 )'!F20/'2024'!F20*100</f>
        <v>0</v>
      </c>
      <c r="H20" s="89"/>
      <c r="I20" s="112">
        <f>'日工会外需国・地域別受注実績 (前年比の式要変更 )'!H20/'2024'!H20*100</f>
        <v>0</v>
      </c>
      <c r="J20" s="89"/>
      <c r="K20" s="112">
        <f>'日工会外需国・地域別受注実績 (前年比の式要変更 )'!J20/'2024'!J20*100</f>
        <v>0</v>
      </c>
      <c r="L20" s="89"/>
      <c r="M20" s="112">
        <f>'日工会外需国・地域別受注実績 (前年比の式要変更 )'!L20/'2024'!L20*100</f>
        <v>0</v>
      </c>
      <c r="N20" s="89"/>
      <c r="O20" s="112">
        <f>'日工会外需国・地域別受注実績 (前年比の式要変更 )'!N20/'2024'!N20*100</f>
        <v>0</v>
      </c>
      <c r="P20" s="89"/>
      <c r="Q20" s="112">
        <f>'日工会外需国・地域別受注実績 (前年比の式要変更 )'!P20/'2024'!P20*100</f>
        <v>0</v>
      </c>
      <c r="R20" s="89"/>
      <c r="S20" s="112">
        <f>'日工会外需国・地域別受注実績 (前年比の式要変更 )'!R20/'2024'!R20*100</f>
        <v>0</v>
      </c>
      <c r="T20" s="89"/>
      <c r="U20" s="112">
        <f>'日工会外需国・地域別受注実績 (前年比の式要変更 )'!T20/'2024'!T20*100</f>
        <v>0</v>
      </c>
      <c r="V20" s="89"/>
      <c r="W20" s="112">
        <f>'日工会外需国・地域別受注実績 (前年比の式要変更 )'!V20/'2024'!V20*100</f>
        <v>0</v>
      </c>
      <c r="X20" s="89"/>
      <c r="Y20" s="116">
        <f>'日工会外需国・地域別受注実績 (前年比の式要変更 )'!X20/'2024'!X20*100</f>
        <v>0</v>
      </c>
      <c r="Z20" s="89"/>
      <c r="AA20" s="112">
        <f>'日工会外需国・地域別受注実績 (前年比の式要変更 )'!Z20/'2024'!Z20*100</f>
        <v>0</v>
      </c>
      <c r="AB20" s="142">
        <f t="shared" si="0"/>
        <v>0</v>
      </c>
      <c r="AC20" s="116">
        <f>'日工会外需国・地域別受注実績 (前年比の式要変更 )'!AB20/'2024'!AB20*100</f>
        <v>0</v>
      </c>
      <c r="AD20" s="114" t="s">
        <v>17</v>
      </c>
    </row>
    <row r="21" spans="1:31" customFormat="1" ht="14.1" customHeight="1" x14ac:dyDescent="0.15">
      <c r="A21" s="272"/>
      <c r="B21" s="262"/>
      <c r="C21" s="86" t="s">
        <v>50</v>
      </c>
      <c r="D21" s="89"/>
      <c r="E21" s="112">
        <f>'日工会外需国・地域別受注実績 (前年比の式要変更 )'!D21/'2024'!D21*100</f>
        <v>0</v>
      </c>
      <c r="F21" s="89"/>
      <c r="G21" s="112">
        <f>'日工会外需国・地域別受注実績 (前年比の式要変更 )'!F21/'2024'!F21*100</f>
        <v>0</v>
      </c>
      <c r="H21" s="89"/>
      <c r="I21" s="112">
        <f>'日工会外需国・地域別受注実績 (前年比の式要変更 )'!H21/'2024'!H21*100</f>
        <v>0</v>
      </c>
      <c r="J21" s="89"/>
      <c r="K21" s="112">
        <f>'日工会外需国・地域別受注実績 (前年比の式要変更 )'!J21/'2024'!J21*100</f>
        <v>0</v>
      </c>
      <c r="L21" s="89"/>
      <c r="M21" s="112">
        <f>'日工会外需国・地域別受注実績 (前年比の式要変更 )'!L21/'2024'!L21*100</f>
        <v>0</v>
      </c>
      <c r="N21" s="89"/>
      <c r="O21" s="112">
        <f>'日工会外需国・地域別受注実績 (前年比の式要変更 )'!N21/'2024'!N21*100</f>
        <v>0</v>
      </c>
      <c r="P21" s="89"/>
      <c r="Q21" s="112">
        <f>'日工会外需国・地域別受注実績 (前年比の式要変更 )'!P21/'2024'!P21*100</f>
        <v>0</v>
      </c>
      <c r="R21" s="89"/>
      <c r="S21" s="112">
        <f>'日工会外需国・地域別受注実績 (前年比の式要変更 )'!R21/'2024'!R21*100</f>
        <v>0</v>
      </c>
      <c r="T21" s="89"/>
      <c r="U21" s="112">
        <f>'日工会外需国・地域別受注実績 (前年比の式要変更 )'!T21/'2024'!T21*100</f>
        <v>0</v>
      </c>
      <c r="V21" s="89"/>
      <c r="W21" s="112">
        <f>'日工会外需国・地域別受注実績 (前年比の式要変更 )'!V21/'2024'!V21*100</f>
        <v>0</v>
      </c>
      <c r="X21" s="89"/>
      <c r="Y21" s="116">
        <f>'日工会外需国・地域別受注実績 (前年比の式要変更 )'!X21/'2024'!X21*100</f>
        <v>0</v>
      </c>
      <c r="Z21" s="89"/>
      <c r="AA21" s="112">
        <f>'日工会外需国・地域別受注実績 (前年比の式要変更 )'!Z21/'2024'!Z21*100</f>
        <v>0</v>
      </c>
      <c r="AB21" s="142">
        <f t="shared" si="0"/>
        <v>0</v>
      </c>
      <c r="AC21" s="116">
        <f>'日工会外需国・地域別受注実績 (前年比の式要変更 )'!AB21/'2024'!AB21*100</f>
        <v>0</v>
      </c>
      <c r="AD21" s="114" t="s">
        <v>17</v>
      </c>
    </row>
    <row r="22" spans="1:31" customFormat="1" ht="14.1" customHeight="1" x14ac:dyDescent="0.15">
      <c r="A22" s="272"/>
      <c r="B22" s="262"/>
      <c r="C22" s="86" t="s">
        <v>51</v>
      </c>
      <c r="D22" s="95"/>
      <c r="E22" s="122">
        <f>'日工会外需国・地域別受注実績 (前年比の式要変更 )'!D22/'2024'!D22*100</f>
        <v>0</v>
      </c>
      <c r="F22" s="95"/>
      <c r="G22" s="122">
        <f>'日工会外需国・地域別受注実績 (前年比の式要変更 )'!F22/'2024'!F22*100</f>
        <v>0</v>
      </c>
      <c r="H22" s="95"/>
      <c r="I22" s="122">
        <f>'日工会外需国・地域別受注実績 (前年比の式要変更 )'!H22/'2024'!H22*100</f>
        <v>0</v>
      </c>
      <c r="J22" s="95"/>
      <c r="K22" s="122">
        <f>'日工会外需国・地域別受注実績 (前年比の式要変更 )'!J22/'2024'!J22*100</f>
        <v>0</v>
      </c>
      <c r="L22" s="95"/>
      <c r="M22" s="122">
        <f>'日工会外需国・地域別受注実績 (前年比の式要変更 )'!L22/'2024'!L22*100</f>
        <v>0</v>
      </c>
      <c r="N22" s="95"/>
      <c r="O22" s="122">
        <f>'日工会外需国・地域別受注実績 (前年比の式要変更 )'!N22/'2024'!N22*100</f>
        <v>0</v>
      </c>
      <c r="P22" s="95"/>
      <c r="Q22" s="122">
        <f>'日工会外需国・地域別受注実績 (前年比の式要変更 )'!P22/'2024'!P22*100</f>
        <v>0</v>
      </c>
      <c r="R22" s="95"/>
      <c r="S22" s="122">
        <f>'日工会外需国・地域別受注実績 (前年比の式要変更 )'!R22/'2024'!R22*100</f>
        <v>0</v>
      </c>
      <c r="T22" s="95"/>
      <c r="U22" s="122">
        <f>'日工会外需国・地域別受注実績 (前年比の式要変更 )'!T22/'2024'!T22*100</f>
        <v>0</v>
      </c>
      <c r="V22" s="95"/>
      <c r="W22" s="137">
        <f>'日工会外需国・地域別受注実績 (前年比の式要変更 )'!V22/'2024'!V22*100</f>
        <v>0</v>
      </c>
      <c r="X22" s="95"/>
      <c r="Y22" s="137">
        <f>'日工会外需国・地域別受注実績 (前年比の式要変更 )'!X22/'2024'!X22*100</f>
        <v>0</v>
      </c>
      <c r="Z22" s="95"/>
      <c r="AA22" s="122">
        <f>'日工会外需国・地域別受注実績 (前年比の式要変更 )'!Z22/'2024'!Z22*100</f>
        <v>0</v>
      </c>
      <c r="AB22" s="252">
        <f t="shared" si="0"/>
        <v>0</v>
      </c>
      <c r="AC22" s="137">
        <f>'日工会外需国・地域別受注実績 (前年比の式要変更 )'!AB22/'2024'!AB22*100</f>
        <v>0</v>
      </c>
      <c r="AD22" s="114" t="s">
        <v>17</v>
      </c>
    </row>
    <row r="23" spans="1:31" customFormat="1" ht="14.1" customHeight="1" x14ac:dyDescent="0.15">
      <c r="A23" s="272"/>
      <c r="B23" s="263"/>
      <c r="C23" s="128" t="s">
        <v>52</v>
      </c>
      <c r="D23" s="234">
        <f>SUM(D18:D22)</f>
        <v>0</v>
      </c>
      <c r="E23" s="241">
        <f>'日工会外需国・地域別受注実績 (前年比の式要変更 )'!D23/'2024'!D23*100</f>
        <v>0</v>
      </c>
      <c r="F23" s="234">
        <f>SUM(F18:F22)</f>
        <v>0</v>
      </c>
      <c r="G23" s="241">
        <f>'日工会外需国・地域別受注実績 (前年比の式要変更 )'!F23/'2024'!F23*100</f>
        <v>0</v>
      </c>
      <c r="H23" s="234">
        <f>SUM(H18:H22)</f>
        <v>0</v>
      </c>
      <c r="I23" s="241">
        <f>'日工会外需国・地域別受注実績 (前年比の式要変更 )'!H23/'2024'!H23*100</f>
        <v>0</v>
      </c>
      <c r="J23" s="234">
        <f>SUM(J18:J22)</f>
        <v>0</v>
      </c>
      <c r="K23" s="241">
        <f>'日工会外需国・地域別受注実績 (前年比の式要変更 )'!J23/'2024'!J23*100</f>
        <v>0</v>
      </c>
      <c r="L23" s="234">
        <f>SUM(L18:L22)</f>
        <v>0</v>
      </c>
      <c r="M23" s="241">
        <f>'日工会外需国・地域別受注実績 (前年比の式要変更 )'!L23/'2024'!L23*100</f>
        <v>0</v>
      </c>
      <c r="N23" s="234">
        <f>SUM(N18:N22)</f>
        <v>0</v>
      </c>
      <c r="O23" s="241">
        <f>'日工会外需国・地域別受注実績 (前年比の式要変更 )'!N23/'2024'!N23*100</f>
        <v>0</v>
      </c>
      <c r="P23" s="234">
        <f>SUM(P18:P22)</f>
        <v>0</v>
      </c>
      <c r="Q23" s="241">
        <f>'日工会外需国・地域別受注実績 (前年比の式要変更 )'!P23/'2024'!P23*100</f>
        <v>0</v>
      </c>
      <c r="R23" s="234">
        <f>SUM(R18:R22)</f>
        <v>0</v>
      </c>
      <c r="S23" s="241">
        <f>'日工会外需国・地域別受注実績 (前年比の式要変更 )'!R23/'2024'!R23*100</f>
        <v>0</v>
      </c>
      <c r="T23" s="234">
        <f>SUM(T18:T22)</f>
        <v>0</v>
      </c>
      <c r="U23" s="241">
        <f>'日工会外需国・地域別受注実績 (前年比の式要変更 )'!T23/'2024'!T23*100</f>
        <v>0</v>
      </c>
      <c r="V23" s="234">
        <f>SUM(V18:V22)</f>
        <v>0</v>
      </c>
      <c r="W23" s="210">
        <f>'日工会外需国・地域別受注実績 (前年比の式要変更 )'!V23/'2024'!V23*100</f>
        <v>0</v>
      </c>
      <c r="X23" s="234">
        <f>SUM(X18:X22)</f>
        <v>0</v>
      </c>
      <c r="Y23" s="241">
        <f>'日工会外需国・地域別受注実績 (前年比の式要変更 )'!X23/'2024'!X23*100</f>
        <v>0</v>
      </c>
      <c r="Z23" s="234">
        <f>SUM(Z18:Z22)</f>
        <v>0</v>
      </c>
      <c r="AA23" s="241">
        <f>'日工会外需国・地域別受注実績 (前年比の式要変更 )'!Z23/'2024'!Z23*100</f>
        <v>0</v>
      </c>
      <c r="AB23" s="234">
        <f t="shared" si="0"/>
        <v>0</v>
      </c>
      <c r="AC23" s="210">
        <f>'日工会外需国・地域別受注実績 (前年比の式要変更 )'!AB23/'2024'!AB23*100</f>
        <v>0</v>
      </c>
      <c r="AD23" s="114" t="s">
        <v>17</v>
      </c>
    </row>
    <row r="24" spans="1:31" customFormat="1" ht="14.1" customHeight="1" x14ac:dyDescent="0.15">
      <c r="A24" s="272"/>
      <c r="B24" s="274" t="s">
        <v>53</v>
      </c>
      <c r="C24" s="264"/>
      <c r="D24" s="101"/>
      <c r="E24" s="112">
        <f>'日工会外需国・地域別受注実績 (前年比の式要変更 )'!D24/'2024'!D24*100</f>
        <v>0</v>
      </c>
      <c r="F24" s="101"/>
      <c r="G24" s="112">
        <f>'日工会外需国・地域別受注実績 (前年比の式要変更 )'!F24/'2024'!F24*100</f>
        <v>0</v>
      </c>
      <c r="H24" s="101"/>
      <c r="I24" s="112">
        <f>'日工会外需国・地域別受注実績 (前年比の式要変更 )'!H24/'2024'!H24*100</f>
        <v>0</v>
      </c>
      <c r="J24" s="101"/>
      <c r="K24" s="112">
        <f>'日工会外需国・地域別受注実績 (前年比の式要変更 )'!J24/'2024'!J24*100</f>
        <v>0</v>
      </c>
      <c r="L24" s="101"/>
      <c r="M24" s="112">
        <f>'日工会外需国・地域別受注実績 (前年比の式要変更 )'!L24/'2024'!L24*100</f>
        <v>0</v>
      </c>
      <c r="N24" s="101"/>
      <c r="O24" s="112">
        <f>'日工会外需国・地域別受注実績 (前年比の式要変更 )'!N24/'2024'!N24*100</f>
        <v>0</v>
      </c>
      <c r="P24" s="101"/>
      <c r="Q24" s="112">
        <f>'日工会外需国・地域別受注実績 (前年比の式要変更 )'!P24/'2024'!P24*100</f>
        <v>0</v>
      </c>
      <c r="R24" s="101"/>
      <c r="S24" s="112">
        <f>'日工会外需国・地域別受注実績 (前年比の式要変更 )'!R24/'2024'!R24*100</f>
        <v>0</v>
      </c>
      <c r="T24" s="101"/>
      <c r="U24" s="112">
        <f>'日工会外需国・地域別受注実績 (前年比の式要変更 )'!T24/'2024'!T24*100</f>
        <v>0</v>
      </c>
      <c r="V24" s="101"/>
      <c r="W24" s="113">
        <f>'日工会外需国・地域別受注実績 (前年比の式要変更 )'!V24/'2024'!V24*100</f>
        <v>0</v>
      </c>
      <c r="X24" s="101"/>
      <c r="Y24" s="113">
        <f>'日工会外需国・地域別受注実績 (前年比の式要変更 )'!X24/'2024'!X24*100</f>
        <v>0</v>
      </c>
      <c r="Z24" s="101"/>
      <c r="AA24" s="112">
        <f>'日工会外需国・地域別受注実績 (前年比の式要変更 )'!Z24/'2024'!Z24*100</f>
        <v>0</v>
      </c>
      <c r="AB24" s="247">
        <f t="shared" si="0"/>
        <v>0</v>
      </c>
      <c r="AC24" s="113">
        <f>'日工会外需国・地域別受注実績 (前年比の式要変更 )'!AB24/'2024'!AB24*100</f>
        <v>0</v>
      </c>
      <c r="AD24" s="114"/>
    </row>
    <row r="25" spans="1:31" customFormat="1" ht="14.1" customHeight="1" x14ac:dyDescent="0.15">
      <c r="A25" s="272"/>
      <c r="B25" s="132"/>
      <c r="C25" s="145" t="s">
        <v>66</v>
      </c>
      <c r="D25" s="89"/>
      <c r="E25" s="112">
        <f>'日工会外需国・地域別受注実績 (前年比の式要変更 )'!D25/'2024'!D25*100</f>
        <v>0</v>
      </c>
      <c r="F25" s="89"/>
      <c r="G25" s="112">
        <f>'日工会外需国・地域別受注実績 (前年比の式要変更 )'!F25/'2024'!F25*100</f>
        <v>0</v>
      </c>
      <c r="H25" s="89"/>
      <c r="I25" s="112">
        <f>'日工会外需国・地域別受注実績 (前年比の式要変更 )'!H25/'2024'!H25*100</f>
        <v>0</v>
      </c>
      <c r="J25" s="89"/>
      <c r="K25" s="112">
        <f>'日工会外需国・地域別受注実績 (前年比の式要変更 )'!J25/'2024'!J25*100</f>
        <v>0</v>
      </c>
      <c r="L25" s="89"/>
      <c r="M25" s="112">
        <f>'日工会外需国・地域別受注実績 (前年比の式要変更 )'!L25/'2024'!L25*100</f>
        <v>0</v>
      </c>
      <c r="N25" s="89"/>
      <c r="O25" s="112">
        <f>'日工会外需国・地域別受注実績 (前年比の式要変更 )'!N25/'2024'!N25*100</f>
        <v>0</v>
      </c>
      <c r="P25" s="89"/>
      <c r="Q25" s="112">
        <f>'日工会外需国・地域別受注実績 (前年比の式要変更 )'!P25/'2024'!P25*100</f>
        <v>0</v>
      </c>
      <c r="R25" s="89"/>
      <c r="S25" s="112">
        <f>'日工会外需国・地域別受注実績 (前年比の式要変更 )'!R25/'2024'!R25*100</f>
        <v>0</v>
      </c>
      <c r="T25" s="89"/>
      <c r="U25" s="112">
        <f>'日工会外需国・地域別受注実績 (前年比の式要変更 )'!T25/'2024'!T25*100</f>
        <v>0</v>
      </c>
      <c r="V25" s="89"/>
      <c r="W25" s="112">
        <f>'日工会外需国・地域別受注実績 (前年比の式要変更 )'!V25/'2024'!V25*100</f>
        <v>0</v>
      </c>
      <c r="X25" s="89"/>
      <c r="Y25" s="116">
        <f>'日工会外需国・地域別受注実績 (前年比の式要変更 )'!X25/'2024'!X25*100</f>
        <v>0</v>
      </c>
      <c r="Z25" s="89"/>
      <c r="AA25" s="112">
        <f>'日工会外需国・地域別受注実績 (前年比の式要変更 )'!Z25/'2024'!Z25*100</f>
        <v>0</v>
      </c>
      <c r="AB25" s="142">
        <f t="shared" si="0"/>
        <v>0</v>
      </c>
      <c r="AC25" s="116">
        <f>'日工会外需国・地域別受注実績 (前年比の式要変更 )'!AB25/'2024'!AB25*100</f>
        <v>0</v>
      </c>
      <c r="AD25" s="114"/>
    </row>
    <row r="26" spans="1:31" customFormat="1" ht="14.1" customHeight="1" x14ac:dyDescent="0.15">
      <c r="A26" s="272"/>
      <c r="B26" s="132"/>
      <c r="C26" s="145" t="s">
        <v>54</v>
      </c>
      <c r="D26" s="89"/>
      <c r="E26" s="112">
        <f>'日工会外需国・地域別受注実績 (前年比の式要変更 )'!D26/'2024'!D26*100</f>
        <v>0</v>
      </c>
      <c r="F26" s="89"/>
      <c r="G26" s="112">
        <f>'日工会外需国・地域別受注実績 (前年比の式要変更 )'!F26/'2024'!F26*100</f>
        <v>0</v>
      </c>
      <c r="H26" s="89"/>
      <c r="I26" s="112">
        <f>'日工会外需国・地域別受注実績 (前年比の式要変更 )'!H26/'2024'!H26*100</f>
        <v>0</v>
      </c>
      <c r="J26" s="89"/>
      <c r="K26" s="112">
        <f>'日工会外需国・地域別受注実績 (前年比の式要変更 )'!J26/'2024'!J26*100</f>
        <v>0</v>
      </c>
      <c r="L26" s="89"/>
      <c r="M26" s="112">
        <f>'日工会外需国・地域別受注実績 (前年比の式要変更 )'!L26/'2024'!L26*100</f>
        <v>0</v>
      </c>
      <c r="N26" s="89"/>
      <c r="O26" s="112">
        <f>'日工会外需国・地域別受注実績 (前年比の式要変更 )'!N26/'2024'!N26*100</f>
        <v>0</v>
      </c>
      <c r="P26" s="89"/>
      <c r="Q26" s="112">
        <f>'日工会外需国・地域別受注実績 (前年比の式要変更 )'!P26/'2024'!P26*100</f>
        <v>0</v>
      </c>
      <c r="R26" s="89"/>
      <c r="S26" s="112">
        <f>'日工会外需国・地域別受注実績 (前年比の式要変更 )'!R26/'2024'!R26*100</f>
        <v>0</v>
      </c>
      <c r="T26" s="89"/>
      <c r="U26" s="112">
        <f>'日工会外需国・地域別受注実績 (前年比の式要変更 )'!T26/'2024'!T26*100</f>
        <v>0</v>
      </c>
      <c r="V26" s="89"/>
      <c r="W26" s="112">
        <f>'日工会外需国・地域別受注実績 (前年比の式要変更 )'!V26/'2024'!V26*100</f>
        <v>0</v>
      </c>
      <c r="X26" s="89"/>
      <c r="Y26" s="116">
        <f>'日工会外需国・地域別受注実績 (前年比の式要変更 )'!X26/'2024'!X26*100</f>
        <v>0</v>
      </c>
      <c r="Z26" s="89"/>
      <c r="AA26" s="112">
        <f>'日工会外需国・地域別受注実績 (前年比の式要変更 )'!Z26/'2024'!Z26*100</f>
        <v>0</v>
      </c>
      <c r="AB26" s="142">
        <f t="shared" si="0"/>
        <v>0</v>
      </c>
      <c r="AC26" s="116">
        <f>'日工会外需国・地域別受注実績 (前年比の式要変更 )'!AB26/'2024'!AB26*100</f>
        <v>0</v>
      </c>
      <c r="AD26" s="114"/>
    </row>
    <row r="27" spans="1:31" customFormat="1" ht="14.1" customHeight="1" x14ac:dyDescent="0.15">
      <c r="A27" s="272"/>
      <c r="B27" s="133"/>
      <c r="C27" s="145" t="s">
        <v>55</v>
      </c>
      <c r="D27" s="95"/>
      <c r="E27" s="122">
        <f>'日工会外需国・地域別受注実績 (前年比の式要変更 )'!D27/'2024'!D27*100</f>
        <v>0</v>
      </c>
      <c r="F27" s="95"/>
      <c r="G27" s="122">
        <f>'日工会外需国・地域別受注実績 (前年比の式要変更 )'!F27/'2024'!F27*100</f>
        <v>0</v>
      </c>
      <c r="H27" s="95"/>
      <c r="I27" s="122">
        <f>'日工会外需国・地域別受注実績 (前年比の式要変更 )'!H27/'2024'!H27*100</f>
        <v>0</v>
      </c>
      <c r="J27" s="95"/>
      <c r="K27" s="122">
        <f>'日工会外需国・地域別受注実績 (前年比の式要変更 )'!J27/'2024'!J27*100</f>
        <v>0</v>
      </c>
      <c r="L27" s="95"/>
      <c r="M27" s="122">
        <f>'日工会外需国・地域別受注実績 (前年比の式要変更 )'!L27/'2024'!L27*100</f>
        <v>0</v>
      </c>
      <c r="N27" s="95"/>
      <c r="O27" s="122">
        <f>'日工会外需国・地域別受注実績 (前年比の式要変更 )'!N27/'2024'!N27*100</f>
        <v>0</v>
      </c>
      <c r="P27" s="95"/>
      <c r="Q27" s="122">
        <f>'日工会外需国・地域別受注実績 (前年比の式要変更 )'!P27/'2024'!P27*100</f>
        <v>0</v>
      </c>
      <c r="R27" s="95"/>
      <c r="S27" s="122">
        <f>'日工会外需国・地域別受注実績 (前年比の式要変更 )'!R27/'2024'!R27*100</f>
        <v>0</v>
      </c>
      <c r="T27" s="95"/>
      <c r="U27" s="122">
        <f>'日工会外需国・地域別受注実績 (前年比の式要変更 )'!T27/'2024'!T27*100</f>
        <v>0</v>
      </c>
      <c r="V27" s="95"/>
      <c r="W27" s="112">
        <f>'日工会外需国・地域別受注実績 (前年比の式要変更 )'!V27/'2024'!V27*100</f>
        <v>0</v>
      </c>
      <c r="X27" s="95"/>
      <c r="Y27" s="137">
        <f>'日工会外需国・地域別受注実績 (前年比の式要変更 )'!X27/'2024'!X27*100</f>
        <v>0</v>
      </c>
      <c r="Z27" s="95"/>
      <c r="AA27" s="122">
        <f>'日工会外需国・地域別受注実績 (前年比の式要変更 )'!Z27/'2024'!Z27*100</f>
        <v>0</v>
      </c>
      <c r="AB27" s="252">
        <f t="shared" si="0"/>
        <v>0</v>
      </c>
      <c r="AC27" s="137">
        <f>'日工会外需国・地域別受注実績 (前年比の式要変更 )'!AB27/'2024'!AB27*100</f>
        <v>0</v>
      </c>
      <c r="AD27" s="114"/>
    </row>
    <row r="28" spans="1:31" customFormat="1" ht="14.1" customHeight="1" x14ac:dyDescent="0.15">
      <c r="A28" s="272"/>
      <c r="B28" s="275" t="s">
        <v>56</v>
      </c>
      <c r="C28" s="264"/>
      <c r="D28" s="149"/>
      <c r="E28" s="242">
        <f>'日工会外需国・地域別受注実績 (前年比の式要変更 )'!D28/'2024'!D28*100</f>
        <v>0</v>
      </c>
      <c r="F28" s="149"/>
      <c r="G28" s="242">
        <f>'日工会外需国・地域別受注実績 (前年比の式要変更 )'!F28/'2024'!F28*100</f>
        <v>0</v>
      </c>
      <c r="H28" s="149"/>
      <c r="I28" s="242">
        <f>'日工会外需国・地域別受注実績 (前年比の式要変更 )'!H28/'2024'!H28*100</f>
        <v>0</v>
      </c>
      <c r="J28" s="149"/>
      <c r="K28" s="242">
        <f>'日工会外需国・地域別受注実績 (前年比の式要変更 )'!J28/'2024'!J28*100</f>
        <v>0</v>
      </c>
      <c r="L28" s="149"/>
      <c r="M28" s="242">
        <f>'日工会外需国・地域別受注実績 (前年比の式要変更 )'!L28/'2024'!L28*100</f>
        <v>0</v>
      </c>
      <c r="N28" s="149"/>
      <c r="O28" s="242">
        <f>'日工会外需国・地域別受注実績 (前年比の式要変更 )'!N28/'2024'!N28*100</f>
        <v>0</v>
      </c>
      <c r="P28" s="149"/>
      <c r="Q28" s="242">
        <f>'日工会外需国・地域別受注実績 (前年比の式要変更 )'!P28/'2024'!P28*100</f>
        <v>0</v>
      </c>
      <c r="R28" s="149"/>
      <c r="S28" s="242">
        <f>'日工会外需国・地域別受注実績 (前年比の式要変更 )'!R28/'2024'!R28*100</f>
        <v>0</v>
      </c>
      <c r="T28" s="149"/>
      <c r="U28" s="242">
        <f>'日工会外需国・地域別受注実績 (前年比の式要変更 )'!T28/'2024'!T28*100</f>
        <v>0</v>
      </c>
      <c r="V28" s="149"/>
      <c r="W28" s="242">
        <f>'日工会外需国・地域別受注実績 (前年比の式要変更 )'!V28/'2024'!V28*100</f>
        <v>0</v>
      </c>
      <c r="X28" s="149"/>
      <c r="Y28" s="113">
        <f>'日工会外需国・地域別受注実績 (前年比の式要変更 )'!X28/'2024'!X28*100</f>
        <v>0</v>
      </c>
      <c r="Z28" s="149"/>
      <c r="AA28" s="242">
        <f>'日工会外需国・地域別受注実績 (前年比の式要変更 )'!Z28/'2024'!Z28*100</f>
        <v>0</v>
      </c>
      <c r="AB28" s="247">
        <f t="shared" si="0"/>
        <v>0</v>
      </c>
      <c r="AC28" s="113">
        <f>'日工会外需国・地域別受注実績 (前年比の式要変更 )'!AB28/'2024'!AB28*100</f>
        <v>0</v>
      </c>
      <c r="AD28" s="114" t="s">
        <v>17</v>
      </c>
    </row>
    <row r="29" spans="1:31" customFormat="1" ht="14.1" customHeight="1" x14ac:dyDescent="0.15">
      <c r="A29" s="272"/>
      <c r="B29" s="287" t="s">
        <v>57</v>
      </c>
      <c r="C29" s="287"/>
      <c r="D29" s="101"/>
      <c r="E29" s="122">
        <f>'日工会外需国・地域別受注実績 (前年比の式要変更 )'!D29/'2024'!D29*100</f>
        <v>0</v>
      </c>
      <c r="F29" s="101"/>
      <c r="G29" s="122">
        <f>'日工会外需国・地域別受注実績 (前年比の式要変更 )'!F29/'2024'!F29*100</f>
        <v>0</v>
      </c>
      <c r="H29" s="101"/>
      <c r="I29" s="122">
        <f>'日工会外需国・地域別受注実績 (前年比の式要変更 )'!H29/'2024'!H29*100</f>
        <v>0</v>
      </c>
      <c r="J29" s="101"/>
      <c r="K29" s="122">
        <f>'日工会外需国・地域別受注実績 (前年比の式要変更 )'!J29/'2024'!J29*100</f>
        <v>0</v>
      </c>
      <c r="L29" s="101"/>
      <c r="M29" s="122">
        <f>'日工会外需国・地域別受注実績 (前年比の式要変更 )'!L29/'2024'!L29*100</f>
        <v>0</v>
      </c>
      <c r="N29" s="101"/>
      <c r="O29" s="122">
        <f>'日工会外需国・地域別受注実績 (前年比の式要変更 )'!N29/'2024'!N29*100</f>
        <v>0</v>
      </c>
      <c r="P29" s="101"/>
      <c r="Q29" s="122">
        <f>'日工会外需国・地域別受注実績 (前年比の式要変更 )'!P29/'2024'!P29*100</f>
        <v>0</v>
      </c>
      <c r="R29" s="101"/>
      <c r="S29" s="122">
        <f>'日工会外需国・地域別受注実績 (前年比の式要変更 )'!R29/'2024'!R29*100</f>
        <v>0</v>
      </c>
      <c r="T29" s="101"/>
      <c r="U29" s="122">
        <f>'日工会外需国・地域別受注実績 (前年比の式要変更 )'!T29/'2024'!T29*100</f>
        <v>0</v>
      </c>
      <c r="V29" s="101"/>
      <c r="W29" s="137">
        <f>'日工会外需国・地域別受注実績 (前年比の式要変更 )'!V29/'2024'!V29*100</f>
        <v>0</v>
      </c>
      <c r="X29" s="101"/>
      <c r="Y29" s="137">
        <f>'日工会外需国・地域別受注実績 (前年比の式要変更 )'!X29/'2024'!X29*100</f>
        <v>0</v>
      </c>
      <c r="Z29" s="101"/>
      <c r="AA29" s="122">
        <f>'日工会外需国・地域別受注実績 (前年比の式要変更 )'!Z29/'2024'!Z29*100</f>
        <v>0</v>
      </c>
      <c r="AB29" s="252">
        <f t="shared" si="0"/>
        <v>0</v>
      </c>
      <c r="AC29" s="137">
        <f>'日工会外需国・地域別受注実績 (前年比の式要変更 )'!AB29/'2024'!AB29*100</f>
        <v>0</v>
      </c>
      <c r="AD29" s="114" t="s">
        <v>17</v>
      </c>
      <c r="AE29" s="103"/>
    </row>
    <row r="30" spans="1:31" customFormat="1" ht="14.1" customHeight="1" x14ac:dyDescent="0.15">
      <c r="A30" s="273"/>
      <c r="B30" s="265" t="s">
        <v>21</v>
      </c>
      <c r="C30" s="265"/>
      <c r="D30" s="234">
        <f>SUM(D23:D24,D28:D29)</f>
        <v>0</v>
      </c>
      <c r="E30" s="241">
        <f>'日工会外需国・地域別受注実績 (前年比の式要変更 )'!D30/'2024'!D30*100</f>
        <v>0</v>
      </c>
      <c r="F30" s="234">
        <f>SUM(F23:F24,F28:F29)</f>
        <v>0</v>
      </c>
      <c r="G30" s="241">
        <f>'日工会外需国・地域別受注実績 (前年比の式要変更 )'!F30/'2024'!F30*100</f>
        <v>0</v>
      </c>
      <c r="H30" s="234">
        <f>SUM(H23:H24,H28:H29)</f>
        <v>0</v>
      </c>
      <c r="I30" s="241">
        <f>'日工会外需国・地域別受注実績 (前年比の式要変更 )'!H30/'2024'!H30*100</f>
        <v>0</v>
      </c>
      <c r="J30" s="234">
        <f>SUM(J23:J24,J28:J29)</f>
        <v>0</v>
      </c>
      <c r="K30" s="241">
        <f>'日工会外需国・地域別受注実績 (前年比の式要変更 )'!J30/'2024'!J30*100</f>
        <v>0</v>
      </c>
      <c r="L30" s="234">
        <f>SUM(L23:L24,L28:L29)</f>
        <v>0</v>
      </c>
      <c r="M30" s="241">
        <f>'日工会外需国・地域別受注実績 (前年比の式要変更 )'!L30/'2024'!L30*100</f>
        <v>0</v>
      </c>
      <c r="N30" s="234">
        <f>SUM(N23:N24,N28:N29)</f>
        <v>0</v>
      </c>
      <c r="O30" s="241">
        <f>'日工会外需国・地域別受注実績 (前年比の式要変更 )'!N30/'2024'!N30*100</f>
        <v>0</v>
      </c>
      <c r="P30" s="234">
        <f>SUM(P23:P24,P28:P29)</f>
        <v>0</v>
      </c>
      <c r="Q30" s="241">
        <f>'日工会外需国・地域別受注実績 (前年比の式要変更 )'!P30/'2024'!P30*100</f>
        <v>0</v>
      </c>
      <c r="R30" s="234">
        <f>SUM(R23:R24,R28:R29)</f>
        <v>0</v>
      </c>
      <c r="S30" s="241">
        <f>'日工会外需国・地域別受注実績 (前年比の式要変更 )'!R30/'2024'!R30*100</f>
        <v>0</v>
      </c>
      <c r="T30" s="234">
        <f>SUM(T23:T24,T28:T29)</f>
        <v>0</v>
      </c>
      <c r="U30" s="241">
        <f>'日工会外需国・地域別受注実績 (前年比の式要変更 )'!T30/'2024'!T30*100</f>
        <v>0</v>
      </c>
      <c r="V30" s="234">
        <f>SUM(V23:V24,V28:V29)</f>
        <v>0</v>
      </c>
      <c r="W30" s="210">
        <f>'日工会外需国・地域別受注実績 (前年比の式要変更 )'!V30/'2024'!V30*100</f>
        <v>0</v>
      </c>
      <c r="X30" s="234">
        <f>SUM(X23:X24,X28:X29)</f>
        <v>0</v>
      </c>
      <c r="Y30" s="241">
        <f>'日工会外需国・地域別受注実績 (前年比の式要変更 )'!X30/'2024'!X30*100</f>
        <v>0</v>
      </c>
      <c r="Z30" s="234">
        <f>SUM(Z23:Z24,Z28:Z29)</f>
        <v>0</v>
      </c>
      <c r="AA30" s="241">
        <f>'日工会外需国・地域別受注実績 (前年比の式要変更 )'!Z30/'2024'!Z30*100</f>
        <v>0</v>
      </c>
      <c r="AB30" s="234">
        <f t="shared" si="0"/>
        <v>0</v>
      </c>
      <c r="AC30" s="210">
        <f>'日工会外需国・地域別受注実績 (前年比の式要変更 )'!AB30/'2024'!AB30*100</f>
        <v>0</v>
      </c>
      <c r="AD30" s="114" t="s">
        <v>17</v>
      </c>
      <c r="AE30" s="103"/>
    </row>
    <row r="31" spans="1:31" customFormat="1" ht="14.1" customHeight="1" x14ac:dyDescent="0.15">
      <c r="A31" s="261" t="s">
        <v>29</v>
      </c>
      <c r="B31" s="264" t="s">
        <v>30</v>
      </c>
      <c r="C31" s="265"/>
      <c r="D31" s="61"/>
      <c r="E31" s="112">
        <f>'日工会外需国・地域別受注実績 (前年比の式要変更 )'!D31/'2024'!D31*100</f>
        <v>0</v>
      </c>
      <c r="F31" s="61"/>
      <c r="G31" s="112">
        <f>'日工会外需国・地域別受注実績 (前年比の式要変更 )'!F31/'2024'!F31*100</f>
        <v>0</v>
      </c>
      <c r="H31" s="61"/>
      <c r="I31" s="112">
        <f>'日工会外需国・地域別受注実績 (前年比の式要変更 )'!H31/'2024'!H31*100</f>
        <v>0</v>
      </c>
      <c r="J31" s="61"/>
      <c r="K31" s="112">
        <f>'日工会外需国・地域別受注実績 (前年比の式要変更 )'!J31/'2024'!J31*100</f>
        <v>0</v>
      </c>
      <c r="L31" s="61"/>
      <c r="M31" s="112">
        <f>'日工会外需国・地域別受注実績 (前年比の式要変更 )'!L31/'2024'!L31*100</f>
        <v>0</v>
      </c>
      <c r="N31" s="61"/>
      <c r="O31" s="112">
        <f>'日工会外需国・地域別受注実績 (前年比の式要変更 )'!N31/'2024'!N31*100</f>
        <v>0</v>
      </c>
      <c r="P31" s="61"/>
      <c r="Q31" s="112">
        <f>'日工会外需国・地域別受注実績 (前年比の式要変更 )'!P31/'2024'!P31*100</f>
        <v>0</v>
      </c>
      <c r="R31" s="61"/>
      <c r="S31" s="112">
        <f>'日工会外需国・地域別受注実績 (前年比の式要変更 )'!R31/'2024'!R31*100</f>
        <v>0</v>
      </c>
      <c r="T31" s="61"/>
      <c r="U31" s="112">
        <f>'日工会外需国・地域別受注実績 (前年比の式要変更 )'!T31/'2024'!T31*100</f>
        <v>0</v>
      </c>
      <c r="V31" s="61"/>
      <c r="W31" s="113">
        <f>'日工会外需国・地域別受注実績 (前年比の式要変更 )'!V31/'2024'!V31*100</f>
        <v>0</v>
      </c>
      <c r="X31" s="61"/>
      <c r="Y31" s="113">
        <f>'日工会外需国・地域別受注実績 (前年比の式要変更 )'!X31/'2024'!X31*100</f>
        <v>0</v>
      </c>
      <c r="Z31" s="61"/>
      <c r="AA31" s="112">
        <f>'日工会外需国・地域別受注実績 (前年比の式要変更 )'!Z31/'2024'!Z31*100</f>
        <v>0</v>
      </c>
      <c r="AB31" s="247">
        <f t="shared" si="0"/>
        <v>0</v>
      </c>
      <c r="AC31" s="113">
        <f>'日工会外需国・地域別受注実績 (前年比の式要変更 )'!AB31/'2024'!AB31*100</f>
        <v>0</v>
      </c>
      <c r="AD31" s="114" t="s">
        <v>17</v>
      </c>
      <c r="AE31" s="103"/>
    </row>
    <row r="32" spans="1:31" customFormat="1" ht="14.1" customHeight="1" x14ac:dyDescent="0.15">
      <c r="A32" s="262"/>
      <c r="B32" s="264" t="s">
        <v>31</v>
      </c>
      <c r="C32" s="265"/>
      <c r="D32" s="89"/>
      <c r="E32" s="112">
        <f>'日工会外需国・地域別受注実績 (前年比の式要変更 )'!D32/'2024'!D32*100</f>
        <v>0</v>
      </c>
      <c r="F32" s="89"/>
      <c r="G32" s="112">
        <f>'日工会外需国・地域別受注実績 (前年比の式要変更 )'!F32/'2024'!F32*100</f>
        <v>0</v>
      </c>
      <c r="H32" s="89"/>
      <c r="I32" s="112">
        <f>'日工会外需国・地域別受注実績 (前年比の式要変更 )'!H32/'2024'!H32*100</f>
        <v>0</v>
      </c>
      <c r="J32" s="89"/>
      <c r="K32" s="112">
        <f>'日工会外需国・地域別受注実績 (前年比の式要変更 )'!J32/'2024'!J32*100</f>
        <v>0</v>
      </c>
      <c r="L32" s="89"/>
      <c r="M32" s="112">
        <f>'日工会外需国・地域別受注実績 (前年比の式要変更 )'!L32/'2024'!L32*100</f>
        <v>0</v>
      </c>
      <c r="N32" s="89"/>
      <c r="O32" s="112">
        <f>'日工会外需国・地域別受注実績 (前年比の式要変更 )'!N32/'2024'!N32*100</f>
        <v>0</v>
      </c>
      <c r="P32" s="89"/>
      <c r="Q32" s="112">
        <f>'日工会外需国・地域別受注実績 (前年比の式要変更 )'!P32/'2024'!P32*100</f>
        <v>0</v>
      </c>
      <c r="R32" s="89"/>
      <c r="S32" s="112">
        <f>'日工会外需国・地域別受注実績 (前年比の式要変更 )'!R32/'2024'!R32*100</f>
        <v>0</v>
      </c>
      <c r="T32" s="89"/>
      <c r="U32" s="112">
        <f>'日工会外需国・地域別受注実績 (前年比の式要変更 )'!T32/'2024'!T32*100</f>
        <v>0</v>
      </c>
      <c r="V32" s="89"/>
      <c r="W32" s="116">
        <f>'日工会外需国・地域別受注実績 (前年比の式要変更 )'!V32/'2024'!V32*100</f>
        <v>0</v>
      </c>
      <c r="X32" s="89"/>
      <c r="Y32" s="116">
        <f>'日工会外需国・地域別受注実績 (前年比の式要変更 )'!X32/'2024'!X32*100</f>
        <v>0</v>
      </c>
      <c r="Z32" s="89"/>
      <c r="AA32" s="112">
        <f>'日工会外需国・地域別受注実績 (前年比の式要変更 )'!Z32/'2024'!Z32*100</f>
        <v>0</v>
      </c>
      <c r="AB32" s="142">
        <f t="shared" si="0"/>
        <v>0</v>
      </c>
      <c r="AC32" s="116">
        <f>'日工会外需国・地域別受注実績 (前年比の式要変更 )'!AB32/'2024'!AB32*100</f>
        <v>0</v>
      </c>
      <c r="AD32" s="114" t="s">
        <v>17</v>
      </c>
      <c r="AE32" s="103"/>
    </row>
    <row r="33" spans="1:31" customFormat="1" ht="14.1" customHeight="1" x14ac:dyDescent="0.15">
      <c r="A33" s="262"/>
      <c r="B33" s="264" t="s">
        <v>32</v>
      </c>
      <c r="C33" s="265"/>
      <c r="D33" s="95"/>
      <c r="E33" s="122">
        <f>'日工会外需国・地域別受注実績 (前年比の式要変更 )'!D33/'2024'!D33*100</f>
        <v>0</v>
      </c>
      <c r="F33" s="95"/>
      <c r="G33" s="122">
        <f>'日工会外需国・地域別受注実績 (前年比の式要変更 )'!F33/'2024'!F33*100</f>
        <v>0</v>
      </c>
      <c r="H33" s="95"/>
      <c r="I33" s="122">
        <f>'日工会外需国・地域別受注実績 (前年比の式要変更 )'!H33/'2024'!H33*100</f>
        <v>0</v>
      </c>
      <c r="J33" s="95"/>
      <c r="K33" s="122">
        <f>'日工会外需国・地域別受注実績 (前年比の式要変更 )'!J33/'2024'!J33*100</f>
        <v>0</v>
      </c>
      <c r="L33" s="95"/>
      <c r="M33" s="122">
        <f>'日工会外需国・地域別受注実績 (前年比の式要変更 )'!L33/'2024'!L33*100</f>
        <v>0</v>
      </c>
      <c r="N33" s="95"/>
      <c r="O33" s="122">
        <f>'日工会外需国・地域別受注実績 (前年比の式要変更 )'!N33/'2024'!N33*100</f>
        <v>0</v>
      </c>
      <c r="P33" s="95"/>
      <c r="Q33" s="122">
        <f>'日工会外需国・地域別受注実績 (前年比の式要変更 )'!P33/'2024'!P33*100</f>
        <v>0</v>
      </c>
      <c r="R33" s="95"/>
      <c r="S33" s="122">
        <f>'日工会外需国・地域別受注実績 (前年比の式要変更 )'!R33/'2024'!R33*100</f>
        <v>0</v>
      </c>
      <c r="T33" s="95"/>
      <c r="U33" s="122">
        <f>'日工会外需国・地域別受注実績 (前年比の式要変更 )'!T33/'2024'!T33*100</f>
        <v>0</v>
      </c>
      <c r="V33" s="95"/>
      <c r="W33" s="137">
        <f>'日工会外需国・地域別受注実績 (前年比の式要変更 )'!V33/'2024'!V33*100</f>
        <v>0</v>
      </c>
      <c r="X33" s="95"/>
      <c r="Y33" s="137">
        <f>'日工会外需国・地域別受注実績 (前年比の式要変更 )'!X33/'2024'!X33*100</f>
        <v>0</v>
      </c>
      <c r="Z33" s="95"/>
      <c r="AA33" s="122">
        <f>'日工会外需国・地域別受注実績 (前年比の式要変更 )'!Z33/'2024'!Z33*100</f>
        <v>0</v>
      </c>
      <c r="AB33" s="252">
        <f t="shared" si="0"/>
        <v>0</v>
      </c>
      <c r="AC33" s="137">
        <f>'日工会外需国・地域別受注実績 (前年比の式要変更 )'!AB33/'2024'!AB33*100</f>
        <v>0</v>
      </c>
      <c r="AD33" s="114" t="s">
        <v>17</v>
      </c>
      <c r="AE33" s="103"/>
    </row>
    <row r="34" spans="1:31" customFormat="1" ht="14.1" customHeight="1" x14ac:dyDescent="0.15">
      <c r="A34" s="263"/>
      <c r="B34" s="265" t="s">
        <v>21</v>
      </c>
      <c r="C34" s="265"/>
      <c r="D34" s="234">
        <f>SUM(D31:D33)</f>
        <v>0</v>
      </c>
      <c r="E34" s="241">
        <f>'日工会外需国・地域別受注実績 (前年比の式要変更 )'!D34/'2024'!D34*100</f>
        <v>0</v>
      </c>
      <c r="F34" s="234">
        <f>SUM(F31:F33)</f>
        <v>0</v>
      </c>
      <c r="G34" s="241">
        <f>'日工会外需国・地域別受注実績 (前年比の式要変更 )'!F34/'2024'!F34*100</f>
        <v>0</v>
      </c>
      <c r="H34" s="234">
        <f>SUM(H31:H33)</f>
        <v>0</v>
      </c>
      <c r="I34" s="241">
        <f>'日工会外需国・地域別受注実績 (前年比の式要変更 )'!H34/'2024'!H34*100</f>
        <v>0</v>
      </c>
      <c r="J34" s="234">
        <f>SUM(J31:J33)</f>
        <v>0</v>
      </c>
      <c r="K34" s="241">
        <f>'日工会外需国・地域別受注実績 (前年比の式要変更 )'!J34/'2024'!J34*100</f>
        <v>0</v>
      </c>
      <c r="L34" s="234">
        <f>SUM(L31:L33)</f>
        <v>0</v>
      </c>
      <c r="M34" s="241">
        <f>'日工会外需国・地域別受注実績 (前年比の式要変更 )'!L34/'2024'!L34*100</f>
        <v>0</v>
      </c>
      <c r="N34" s="234">
        <f>SUM(N31:N33)</f>
        <v>0</v>
      </c>
      <c r="O34" s="241">
        <f>'日工会外需国・地域別受注実績 (前年比の式要変更 )'!N34/'2024'!N34*100</f>
        <v>0</v>
      </c>
      <c r="P34" s="234">
        <f>SUM(P31:P33)</f>
        <v>0</v>
      </c>
      <c r="Q34" s="241">
        <f>'日工会外需国・地域別受注実績 (前年比の式要変更 )'!P34/'2024'!P34*100</f>
        <v>0</v>
      </c>
      <c r="R34" s="234">
        <f>SUM(R31:R33)</f>
        <v>0</v>
      </c>
      <c r="S34" s="241">
        <f>'日工会外需国・地域別受注実績 (前年比の式要変更 )'!R34/'2024'!R34*100</f>
        <v>0</v>
      </c>
      <c r="T34" s="234">
        <f>SUM(T31:T33)</f>
        <v>0</v>
      </c>
      <c r="U34" s="241">
        <f>'日工会外需国・地域別受注実績 (前年比の式要変更 )'!T34/'2024'!T34*100</f>
        <v>0</v>
      </c>
      <c r="V34" s="234">
        <f>SUM(V31:V33)</f>
        <v>0</v>
      </c>
      <c r="W34" s="210">
        <f>'日工会外需国・地域別受注実績 (前年比の式要変更 )'!V34/'2024'!V34*100</f>
        <v>0</v>
      </c>
      <c r="X34" s="234">
        <f>SUM(X31:X33)</f>
        <v>0</v>
      </c>
      <c r="Y34" s="241">
        <f>'日工会外需国・地域別受注実績 (前年比の式要変更 )'!X34/'2024'!X34*100</f>
        <v>0</v>
      </c>
      <c r="Z34" s="234">
        <f>SUM(Z31:Z33)</f>
        <v>0</v>
      </c>
      <c r="AA34" s="241">
        <f>'日工会外需国・地域別受注実績 (前年比の式要変更 )'!Z34/'2024'!Z34*100</f>
        <v>0</v>
      </c>
      <c r="AB34" s="234">
        <f t="shared" si="0"/>
        <v>0</v>
      </c>
      <c r="AC34" s="210">
        <f>'日工会外需国・地域別受注実績 (前年比の式要変更 )'!AB34/'2024'!AB34*100</f>
        <v>0</v>
      </c>
      <c r="AD34" s="114" t="s">
        <v>17</v>
      </c>
      <c r="AE34" s="103"/>
    </row>
    <row r="35" spans="1:31" customFormat="1" ht="14.1" customHeight="1" x14ac:dyDescent="0.15">
      <c r="A35" s="261" t="s">
        <v>33</v>
      </c>
      <c r="B35" s="264" t="s">
        <v>34</v>
      </c>
      <c r="C35" s="265"/>
      <c r="D35" s="149"/>
      <c r="E35" s="242">
        <f>'日工会外需国・地域別受注実績 (前年比の式要変更 )'!D35/'2024'!D35*100</f>
        <v>0</v>
      </c>
      <c r="F35" s="149"/>
      <c r="G35" s="242">
        <f>'日工会外需国・地域別受注実績 (前年比の式要変更 )'!F35/'2024'!F35*100</f>
        <v>0</v>
      </c>
      <c r="H35" s="149"/>
      <c r="I35" s="242">
        <f>'日工会外需国・地域別受注実績 (前年比の式要変更 )'!H35/'2024'!H35*100</f>
        <v>0</v>
      </c>
      <c r="J35" s="149"/>
      <c r="K35" s="242">
        <f>'日工会外需国・地域別受注実績 (前年比の式要変更 )'!J35/'2024'!J35*100</f>
        <v>0</v>
      </c>
      <c r="L35" s="149"/>
      <c r="M35" s="242">
        <f>'日工会外需国・地域別受注実績 (前年比の式要変更 )'!L35/'2024'!L35*100</f>
        <v>0</v>
      </c>
      <c r="N35" s="149"/>
      <c r="O35" s="242">
        <f>'日工会外需国・地域別受注実績 (前年比の式要変更 )'!N35/'2024'!N35*100</f>
        <v>0</v>
      </c>
      <c r="P35" s="149"/>
      <c r="Q35" s="242">
        <f>'日工会外需国・地域別受注実績 (前年比の式要変更 )'!P35/'2024'!P35*100</f>
        <v>0</v>
      </c>
      <c r="R35" s="149"/>
      <c r="S35" s="242">
        <f>'日工会外需国・地域別受注実績 (前年比の式要変更 )'!R35/'2024'!R35*100</f>
        <v>0</v>
      </c>
      <c r="T35" s="149"/>
      <c r="U35" s="242">
        <f>'日工会外需国・地域別受注実績 (前年比の式要変更 )'!T35/'2024'!T35*100</f>
        <v>0</v>
      </c>
      <c r="V35" s="149"/>
      <c r="W35" s="113">
        <f>'日工会外需国・地域別受注実績 (前年比の式要変更 )'!V35/'2024'!V35*100</f>
        <v>0</v>
      </c>
      <c r="X35" s="149"/>
      <c r="Y35" s="113">
        <f>'日工会外需国・地域別受注実績 (前年比の式要変更 )'!X35/'2024'!X35*100</f>
        <v>0</v>
      </c>
      <c r="Z35" s="149"/>
      <c r="AA35" s="242">
        <f>'日工会外需国・地域別受注実績 (前年比の式要変更 )'!Z35/'2024'!Z35*100</f>
        <v>0</v>
      </c>
      <c r="AB35" s="247">
        <f t="shared" si="0"/>
        <v>0</v>
      </c>
      <c r="AC35" s="113">
        <f>'日工会外需国・地域別受注実績 (前年比の式要変更 )'!AB35/'2024'!AB35*100</f>
        <v>0</v>
      </c>
      <c r="AD35" s="114" t="s">
        <v>17</v>
      </c>
      <c r="AE35" s="103"/>
    </row>
    <row r="36" spans="1:31" customFormat="1" ht="14.1" customHeight="1" x14ac:dyDescent="0.15">
      <c r="A36" s="262"/>
      <c r="B36" s="264" t="s">
        <v>20</v>
      </c>
      <c r="C36" s="265"/>
      <c r="D36" s="104"/>
      <c r="E36" s="136">
        <f>'日工会外需国・地域別受注実績 (前年比の式要変更 )'!D36/'2024'!D36*100</f>
        <v>0</v>
      </c>
      <c r="F36" s="104"/>
      <c r="G36" s="136">
        <f>'日工会外需国・地域別受注実績 (前年比の式要変更 )'!F36/'2024'!F36*100</f>
        <v>0</v>
      </c>
      <c r="H36" s="104"/>
      <c r="I36" s="136">
        <f>'日工会外需国・地域別受注実績 (前年比の式要変更 )'!H36/'2024'!H36*100</f>
        <v>0</v>
      </c>
      <c r="J36" s="104"/>
      <c r="K36" s="136">
        <f>'日工会外需国・地域別受注実績 (前年比の式要変更 )'!J36/'2024'!J36*100</f>
        <v>0</v>
      </c>
      <c r="L36" s="104"/>
      <c r="M36" s="136">
        <f>'日工会外需国・地域別受注実績 (前年比の式要変更 )'!L36/'2024'!L36*100</f>
        <v>0</v>
      </c>
      <c r="N36" s="104"/>
      <c r="O36" s="136">
        <f>'日工会外需国・地域別受注実績 (前年比の式要変更 )'!N36/'2024'!N36*100</f>
        <v>0</v>
      </c>
      <c r="P36" s="104"/>
      <c r="Q36" s="136">
        <f>'日工会外需国・地域別受注実績 (前年比の式要変更 )'!P36/'2024'!P36*100</f>
        <v>0</v>
      </c>
      <c r="R36" s="104"/>
      <c r="S36" s="136">
        <f>'日工会外需国・地域別受注実績 (前年比の式要変更 )'!R36/'2024'!R36*100</f>
        <v>0</v>
      </c>
      <c r="T36" s="104"/>
      <c r="U36" s="136" t="s">
        <v>64</v>
      </c>
      <c r="V36" s="104"/>
      <c r="W36" s="137">
        <f>'日工会外需国・地域別受注実績 (前年比の式要変更 )'!V36/'2024'!V36*100</f>
        <v>0</v>
      </c>
      <c r="X36" s="104"/>
      <c r="Y36" s="137">
        <f>'日工会外需国・地域別受注実績 (前年比の式要変更 )'!X36/'2024'!X36*100</f>
        <v>0</v>
      </c>
      <c r="Z36" s="104"/>
      <c r="AA36" s="136">
        <f>'日工会外需国・地域別受注実績 (前年比の式要変更 )'!Z36/'2024'!Z36*100</f>
        <v>0</v>
      </c>
      <c r="AB36" s="252">
        <f t="shared" si="0"/>
        <v>0</v>
      </c>
      <c r="AC36" s="137">
        <f>'日工会外需国・地域別受注実績 (前年比の式要変更 )'!AB36/'2024'!AB36*100</f>
        <v>0</v>
      </c>
      <c r="AD36" s="114" t="s">
        <v>17</v>
      </c>
      <c r="AE36" s="103"/>
    </row>
    <row r="37" spans="1:31" customFormat="1" ht="14.1" customHeight="1" x14ac:dyDescent="0.15">
      <c r="A37" s="263"/>
      <c r="B37" s="265" t="s">
        <v>21</v>
      </c>
      <c r="C37" s="265"/>
      <c r="D37" s="244">
        <f>SUM(D35:D36)</f>
        <v>0</v>
      </c>
      <c r="E37" s="245">
        <f>'日工会外需国・地域別受注実績 (前年比の式要変更 )'!D37/'2024'!D37*100</f>
        <v>0</v>
      </c>
      <c r="F37" s="244">
        <f>SUM(F35:F36)</f>
        <v>0</v>
      </c>
      <c r="G37" s="245">
        <f>'日工会外需国・地域別受注実績 (前年比の式要変更 )'!F37/'2024'!F37*100</f>
        <v>0</v>
      </c>
      <c r="H37" s="244">
        <f>SUM(H35:H36)</f>
        <v>0</v>
      </c>
      <c r="I37" s="245">
        <f>'日工会外需国・地域別受注実績 (前年比の式要変更 )'!H37/'2024'!H37*100</f>
        <v>0</v>
      </c>
      <c r="J37" s="244">
        <f>SUM(J35:J36)</f>
        <v>0</v>
      </c>
      <c r="K37" s="245">
        <f>'日工会外需国・地域別受注実績 (前年比の式要変更 )'!J37/'2024'!J37*100</f>
        <v>0</v>
      </c>
      <c r="L37" s="244">
        <f>SUM(L35:L36)</f>
        <v>0</v>
      </c>
      <c r="M37" s="245">
        <f>'日工会外需国・地域別受注実績 (前年比の式要変更 )'!L37/'2024'!L37*100</f>
        <v>0</v>
      </c>
      <c r="N37" s="244">
        <f>SUM(N35:N36)</f>
        <v>0</v>
      </c>
      <c r="O37" s="245">
        <f>'日工会外需国・地域別受注実績 (前年比の式要変更 )'!N37/'2024'!N37*100</f>
        <v>0</v>
      </c>
      <c r="P37" s="244">
        <f>SUM(P35:P36)</f>
        <v>0</v>
      </c>
      <c r="Q37" s="245">
        <f>'日工会外需国・地域別受注実績 (前年比の式要変更 )'!P37/'2024'!P37*100</f>
        <v>0</v>
      </c>
      <c r="R37" s="244">
        <f>SUM(R35:R36)</f>
        <v>0</v>
      </c>
      <c r="S37" s="245">
        <f>'日工会外需国・地域別受注実績 (前年比の式要変更 )'!R37/'2024'!R37*100</f>
        <v>0</v>
      </c>
      <c r="T37" s="244">
        <f>SUM(T35:T36)</f>
        <v>0</v>
      </c>
      <c r="U37" s="245">
        <f>'日工会外需国・地域別受注実績 (前年比の式要変更 )'!T37/'2024'!T37*100</f>
        <v>0</v>
      </c>
      <c r="V37" s="244">
        <f>SUM(V35:V36)</f>
        <v>0</v>
      </c>
      <c r="W37" s="210">
        <f>'日工会外需国・地域別受注実績 (前年比の式要変更 )'!V37/'2024'!V37*100</f>
        <v>0</v>
      </c>
      <c r="X37" s="244">
        <f>SUM(X35:X36)</f>
        <v>0</v>
      </c>
      <c r="Y37" s="241">
        <f>'日工会外需国・地域別受注実績 (前年比の式要変更 )'!X37/'2024'!X37*100</f>
        <v>0</v>
      </c>
      <c r="Z37" s="244">
        <f>SUM(Z35:Z36)</f>
        <v>0</v>
      </c>
      <c r="AA37" s="245">
        <f>'日工会外需国・地域別受注実績 (前年比の式要変更 )'!Z37/'2024'!Z37*100</f>
        <v>0</v>
      </c>
      <c r="AB37" s="234">
        <f t="shared" si="0"/>
        <v>0</v>
      </c>
      <c r="AC37" s="210">
        <f>'日工会外需国・地域別受注実績 (前年比の式要変更 )'!AB37/'2024'!AB37*100</f>
        <v>0</v>
      </c>
      <c r="AD37" s="114" t="s">
        <v>17</v>
      </c>
      <c r="AE37" s="103"/>
    </row>
    <row r="38" spans="1:31" customFormat="1" ht="14.1" customHeight="1" x14ac:dyDescent="0.15">
      <c r="A38" s="279" t="s">
        <v>58</v>
      </c>
      <c r="B38" s="282" t="s">
        <v>35</v>
      </c>
      <c r="C38" s="283"/>
      <c r="D38" s="247"/>
      <c r="E38" s="242">
        <f>'日工会外需国・地域別受注実績 (前年比の式要変更 )'!D38/'2024'!D38*100</f>
        <v>0</v>
      </c>
      <c r="F38" s="247"/>
      <c r="G38" s="242">
        <f>'日工会外需国・地域別受注実績 (前年比の式要変更 )'!F38/'2024'!F38*100</f>
        <v>0</v>
      </c>
      <c r="H38" s="247"/>
      <c r="I38" s="242">
        <f>'日工会外需国・地域別受注実績 (前年比の式要変更 )'!H38/'2024'!H38*100</f>
        <v>0</v>
      </c>
      <c r="J38" s="247"/>
      <c r="K38" s="242">
        <f>'日工会外需国・地域別受注実績 (前年比の式要変更 )'!J38/'2024'!J38*100</f>
        <v>0</v>
      </c>
      <c r="L38" s="247"/>
      <c r="M38" s="242">
        <f>'日工会外需国・地域別受注実績 (前年比の式要変更 )'!L38/'2024'!L38*100</f>
        <v>0</v>
      </c>
      <c r="N38" s="247"/>
      <c r="O38" s="242">
        <f>'日工会外需国・地域別受注実績 (前年比の式要変更 )'!N38/'2024'!N38*100</f>
        <v>0</v>
      </c>
      <c r="P38" s="247"/>
      <c r="Q38" s="242">
        <f>'日工会外需国・地域別受注実績 (前年比の式要変更 )'!P38/'2024'!P38*100</f>
        <v>0</v>
      </c>
      <c r="R38" s="247"/>
      <c r="S38" s="242">
        <f>'日工会外需国・地域別受注実績 (前年比の式要変更 )'!R38/'2024'!R38*100</f>
        <v>0</v>
      </c>
      <c r="T38" s="247"/>
      <c r="U38" s="242">
        <f>'日工会外需国・地域別受注実績 (前年比の式要変更 )'!T38/'2024'!T38*100</f>
        <v>0</v>
      </c>
      <c r="V38" s="247"/>
      <c r="W38" s="113">
        <f>'日工会外需国・地域別受注実績 (前年比の式要変更 )'!V38/'2024'!V38*100</f>
        <v>0</v>
      </c>
      <c r="X38" s="247"/>
      <c r="Y38" s="113">
        <f>'日工会外需国・地域別受注実績 (前年比の式要変更 )'!X38/'2024'!X38*100</f>
        <v>0</v>
      </c>
      <c r="Z38" s="247"/>
      <c r="AA38" s="242">
        <f>'日工会外需国・地域別受注実績 (前年比の式要変更 )'!Z38/'2024'!Z38*100</f>
        <v>0</v>
      </c>
      <c r="AB38" s="247">
        <f t="shared" si="0"/>
        <v>0</v>
      </c>
      <c r="AC38" s="113">
        <f>'日工会外需国・地域別受注実績 (前年比の式要変更 )'!AB38/'2024'!AB38*100</f>
        <v>0</v>
      </c>
      <c r="AD38" s="114" t="s">
        <v>17</v>
      </c>
      <c r="AE38" s="103"/>
    </row>
    <row r="39" spans="1:31" customFormat="1" ht="14.1" customHeight="1" x14ac:dyDescent="0.15">
      <c r="A39" s="280"/>
      <c r="B39" s="264" t="s">
        <v>20</v>
      </c>
      <c r="C39" s="265"/>
      <c r="D39" s="249"/>
      <c r="E39" s="122">
        <f>'日工会外需国・地域別受注実績 (前年比の式要変更 )'!D39/'2024'!D39*100</f>
        <v>0</v>
      </c>
      <c r="F39" s="249"/>
      <c r="G39" s="122">
        <f>'日工会外需国・地域別受注実績 (前年比の式要変更 )'!F39/'2024'!F39*100</f>
        <v>0</v>
      </c>
      <c r="H39" s="249"/>
      <c r="I39" s="122">
        <f>'日工会外需国・地域別受注実績 (前年比の式要変更 )'!H39/'2024'!H39*100</f>
        <v>0</v>
      </c>
      <c r="J39" s="249"/>
      <c r="K39" s="122">
        <f>'日工会外需国・地域別受注実績 (前年比の式要変更 )'!J39/'2024'!J39*100</f>
        <v>0</v>
      </c>
      <c r="L39" s="249"/>
      <c r="M39" s="122">
        <f>'日工会外需国・地域別受注実績 (前年比の式要変更 )'!L39/'2024'!L39*100</f>
        <v>0</v>
      </c>
      <c r="N39" s="249"/>
      <c r="O39" s="122">
        <f>'日工会外需国・地域別受注実績 (前年比の式要変更 )'!N39/'2024'!N39*100</f>
        <v>0</v>
      </c>
      <c r="P39" s="249"/>
      <c r="Q39" s="122">
        <f>'日工会外需国・地域別受注実績 (前年比の式要変更 )'!P39/'2024'!P39*100</f>
        <v>0</v>
      </c>
      <c r="R39" s="249"/>
      <c r="S39" s="122">
        <f>'日工会外需国・地域別受注実績 (前年比の式要変更 )'!R39/'2024'!R39*100</f>
        <v>0</v>
      </c>
      <c r="T39" s="249"/>
      <c r="U39" s="122">
        <f>'日工会外需国・地域別受注実績 (前年比の式要変更 )'!T39/'2024'!T39*100</f>
        <v>0</v>
      </c>
      <c r="V39" s="249"/>
      <c r="W39" s="137">
        <f>'日工会外需国・地域別受注実績 (前年比の式要変更 )'!V39/'2024'!V39*100</f>
        <v>0</v>
      </c>
      <c r="X39" s="249"/>
      <c r="Y39" s="137">
        <f>'日工会外需国・地域別受注実績 (前年比の式要変更 )'!X39/'2024'!X39*100</f>
        <v>0</v>
      </c>
      <c r="Z39" s="249"/>
      <c r="AA39" s="122">
        <f>'日工会外需国・地域別受注実績 (前年比の式要変更 )'!Z39/'2024'!Z39*100</f>
        <v>0</v>
      </c>
      <c r="AB39" s="252">
        <f t="shared" si="0"/>
        <v>0</v>
      </c>
      <c r="AC39" s="137">
        <f>'日工会外需国・地域別受注実績 (前年比の式要変更 )'!AB39/'2024'!AB39*100</f>
        <v>0</v>
      </c>
      <c r="AD39" s="114" t="s">
        <v>17</v>
      </c>
      <c r="AE39" s="103"/>
    </row>
    <row r="40" spans="1:31" customFormat="1" ht="14.1" customHeight="1" x14ac:dyDescent="0.15">
      <c r="A40" s="281"/>
      <c r="B40" s="265" t="s">
        <v>21</v>
      </c>
      <c r="C40" s="265"/>
      <c r="D40" s="234">
        <f>SUM(D38:D39)</f>
        <v>0</v>
      </c>
      <c r="E40" s="241">
        <f>'日工会外需国・地域別受注実績 (前年比の式要変更 )'!D40/'2024'!D40*100</f>
        <v>0</v>
      </c>
      <c r="F40" s="234">
        <f>SUM(F38:F39)</f>
        <v>0</v>
      </c>
      <c r="G40" s="241">
        <f>'日工会外需国・地域別受注実績 (前年比の式要変更 )'!F40/'2024'!F40*100</f>
        <v>0</v>
      </c>
      <c r="H40" s="234">
        <f>SUM(H38:H39)</f>
        <v>0</v>
      </c>
      <c r="I40" s="241">
        <f>'日工会外需国・地域別受注実績 (前年比の式要変更 )'!H40/'2024'!H40*100</f>
        <v>0</v>
      </c>
      <c r="J40" s="234">
        <f>SUM(J38:J39)</f>
        <v>0</v>
      </c>
      <c r="K40" s="241">
        <f>'日工会外需国・地域別受注実績 (前年比の式要変更 )'!J40/'2024'!J40*100</f>
        <v>0</v>
      </c>
      <c r="L40" s="234">
        <f>SUM(L38:L39)</f>
        <v>0</v>
      </c>
      <c r="M40" s="241">
        <f>'日工会外需国・地域別受注実績 (前年比の式要変更 )'!L40/'2024'!L40*100</f>
        <v>0</v>
      </c>
      <c r="N40" s="234">
        <f>SUM(N38:N39)</f>
        <v>0</v>
      </c>
      <c r="O40" s="241">
        <f>'日工会外需国・地域別受注実績 (前年比の式要変更 )'!N40/'2024'!N40*100</f>
        <v>0</v>
      </c>
      <c r="P40" s="234">
        <f>SUM(P38:P39)</f>
        <v>0</v>
      </c>
      <c r="Q40" s="241">
        <f>'日工会外需国・地域別受注実績 (前年比の式要変更 )'!P40/'2024'!P40*100</f>
        <v>0</v>
      </c>
      <c r="R40" s="234">
        <f>SUM(R38:R39)</f>
        <v>0</v>
      </c>
      <c r="S40" s="241">
        <f>'日工会外需国・地域別受注実績 (前年比の式要変更 )'!R40/'2024'!R40*100</f>
        <v>0</v>
      </c>
      <c r="T40" s="234">
        <f>SUM(T38:T39)</f>
        <v>0</v>
      </c>
      <c r="U40" s="241">
        <f>'日工会外需国・地域別受注実績 (前年比の式要変更 )'!T40/'2024'!T40*100</f>
        <v>0</v>
      </c>
      <c r="V40" s="234">
        <f>SUM(V38:V39)</f>
        <v>0</v>
      </c>
      <c r="W40" s="210">
        <f>'日工会外需国・地域別受注実績 (前年比の式要変更 )'!V40/'2024'!V40*100</f>
        <v>0</v>
      </c>
      <c r="X40" s="234">
        <f>SUM(X38:X39)</f>
        <v>0</v>
      </c>
      <c r="Y40" s="241">
        <f>'日工会外需国・地域別受注実績 (前年比の式要変更 )'!X40/'2024'!X40*100</f>
        <v>0</v>
      </c>
      <c r="Z40" s="234">
        <f>SUM(Z38:Z39)</f>
        <v>0</v>
      </c>
      <c r="AA40" s="241">
        <f>'日工会外需国・地域別受注実績 (前年比の式要変更 )'!Z40/'2024'!Z40*100</f>
        <v>0</v>
      </c>
      <c r="AB40" s="234">
        <f t="shared" si="0"/>
        <v>0</v>
      </c>
      <c r="AC40" s="210">
        <f>'日工会外需国・地域別受注実績 (前年比の式要変更 )'!AB40/'2024'!AB40*100</f>
        <v>0</v>
      </c>
      <c r="AD40" s="114" t="s">
        <v>17</v>
      </c>
      <c r="AE40" s="103"/>
    </row>
    <row r="41" spans="1:31" customFormat="1" ht="14.1" customHeight="1" x14ac:dyDescent="0.15">
      <c r="A41" s="284" t="s">
        <v>67</v>
      </c>
      <c r="B41" s="285"/>
      <c r="C41" s="286"/>
      <c r="D41" s="238"/>
      <c r="E41" s="124">
        <f>'日工会外需国・地域別受注実績 (前年比の式要変更 )'!D41/'2024'!D41*100</f>
        <v>0</v>
      </c>
      <c r="F41" s="238"/>
      <c r="G41" s="124">
        <f>'日工会外需国・地域別受注実績 (前年比の式要変更 )'!F41/'2024'!F41*100</f>
        <v>0</v>
      </c>
      <c r="H41" s="238"/>
      <c r="I41" s="124">
        <f>'日工会外需国・地域別受注実績 (前年比の式要変更 )'!H41/'2024'!H41*100</f>
        <v>0</v>
      </c>
      <c r="J41" s="238"/>
      <c r="K41" s="124">
        <f>'日工会外需国・地域別受注実績 (前年比の式要変更 )'!J41/'2024'!J41*100</f>
        <v>0</v>
      </c>
      <c r="L41" s="238"/>
      <c r="M41" s="124">
        <f>'日工会外需国・地域別受注実績 (前年比の式要変更 )'!L41/'2024'!L41*100</f>
        <v>0</v>
      </c>
      <c r="N41" s="238"/>
      <c r="O41" s="124">
        <f>'日工会外需国・地域別受注実績 (前年比の式要変更 )'!N41/'2024'!N41*100</f>
        <v>0</v>
      </c>
      <c r="P41" s="238"/>
      <c r="Q41" s="124">
        <f>'日工会外需国・地域別受注実績 (前年比の式要変更 )'!P41/'2024'!P41*100</f>
        <v>0</v>
      </c>
      <c r="R41" s="238"/>
      <c r="S41" s="124">
        <f>'日工会外需国・地域別受注実績 (前年比の式要変更 )'!R41/'2024'!R41*100</f>
        <v>0</v>
      </c>
      <c r="T41" s="238"/>
      <c r="U41" s="124">
        <f>'日工会外需国・地域別受注実績 (前年比の式要変更 )'!T41/'2024'!T41*100</f>
        <v>0</v>
      </c>
      <c r="V41" s="238"/>
      <c r="W41" s="123">
        <f>'日工会外需国・地域別受注実績 (前年比の式要変更 )'!V41/'2024'!V41*100</f>
        <v>0</v>
      </c>
      <c r="X41" s="238"/>
      <c r="Y41" s="124">
        <f>'日工会外需国・地域別受注実績 (前年比の式要変更 )'!X41/'2024'!X41*100</f>
        <v>0</v>
      </c>
      <c r="Z41" s="238"/>
      <c r="AA41" s="124">
        <f>'日工会外需国・地域別受注実績 (前年比の式要変更 )'!Z41/'2024'!Z41*100</f>
        <v>0</v>
      </c>
      <c r="AB41" s="238">
        <f t="shared" si="0"/>
        <v>0</v>
      </c>
      <c r="AC41" s="123">
        <f>'日工会外需国・地域別受注実績 (前年比の式要変更 )'!AB41/'2024'!AB41*100</f>
        <v>0</v>
      </c>
      <c r="AD41" s="114"/>
      <c r="AE41" s="103"/>
    </row>
    <row r="42" spans="1:31" customFormat="1" ht="14.1" customHeight="1" x14ac:dyDescent="0.15">
      <c r="A42" s="284" t="s">
        <v>60</v>
      </c>
      <c r="B42" s="285"/>
      <c r="C42" s="286"/>
      <c r="D42" s="238"/>
      <c r="E42" s="124">
        <f>'日工会外需国・地域別受注実績 (前年比の式要変更 )'!D42/'2024'!D42*100</f>
        <v>0</v>
      </c>
      <c r="F42" s="238"/>
      <c r="G42" s="124">
        <f>'日工会外需国・地域別受注実績 (前年比の式要変更 )'!F42/'2024'!F42*100</f>
        <v>0</v>
      </c>
      <c r="H42" s="238"/>
      <c r="I42" s="124">
        <f>'日工会外需国・地域別受注実績 (前年比の式要変更 )'!H42/'2024'!H42*100</f>
        <v>0</v>
      </c>
      <c r="J42" s="238"/>
      <c r="K42" s="124">
        <f>'日工会外需国・地域別受注実績 (前年比の式要変更 )'!J42/'2024'!J42*100</f>
        <v>0</v>
      </c>
      <c r="L42" s="238"/>
      <c r="M42" s="124">
        <f>'日工会外需国・地域別受注実績 (前年比の式要変更 )'!L42/'2024'!L42*100</f>
        <v>0</v>
      </c>
      <c r="N42" s="238"/>
      <c r="O42" s="124" t="s">
        <v>64</v>
      </c>
      <c r="P42" s="238"/>
      <c r="Q42" s="124">
        <f>'日工会外需国・地域別受注実績 (前年比の式要変更 )'!P42/'2024'!P42*100</f>
        <v>0</v>
      </c>
      <c r="R42" s="238"/>
      <c r="S42" s="124">
        <f>'日工会外需国・地域別受注実績 (前年比の式要変更 )'!R42/'2024'!R42*100</f>
        <v>0</v>
      </c>
      <c r="T42" s="238"/>
      <c r="U42" s="124" t="s">
        <v>64</v>
      </c>
      <c r="V42" s="238"/>
      <c r="W42" s="123">
        <f>'日工会外需国・地域別受注実績 (前年比の式要変更 )'!V42/'2024'!V42*100</f>
        <v>0</v>
      </c>
      <c r="X42" s="238"/>
      <c r="Y42" s="124">
        <f>'日工会外需国・地域別受注実績 (前年比の式要変更 )'!X42/'2024'!X42*100</f>
        <v>0</v>
      </c>
      <c r="Z42" s="238"/>
      <c r="AA42" s="124">
        <f>'日工会外需国・地域別受注実績 (前年比の式要変更 )'!Z42/'2024'!Z42*100</f>
        <v>0</v>
      </c>
      <c r="AB42" s="238">
        <f t="shared" si="0"/>
        <v>0</v>
      </c>
      <c r="AC42" s="123">
        <f>'日工会外需国・地域別受注実績 (前年比の式要変更 )'!AB42/'2024'!AB42*100</f>
        <v>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0</v>
      </c>
      <c r="E43" s="122">
        <f>'日工会外需国・地域別受注実績 (前年比の式要変更 )'!D43/'2024'!D43*100</f>
        <v>0</v>
      </c>
      <c r="F43" s="101">
        <f>SUM(F17,F30,F34,F37,F40:F42)</f>
        <v>0</v>
      </c>
      <c r="G43" s="122">
        <f>'日工会外需国・地域別受注実績 (前年比の式要変更 )'!F43/'2024'!F43*100</f>
        <v>0</v>
      </c>
      <c r="H43" s="101">
        <f>SUM(H17,H30,H34,H37,H40:H42)</f>
        <v>0</v>
      </c>
      <c r="I43" s="122">
        <f>'日工会外需国・地域別受注実績 (前年比の式要変更 )'!H43/'2024'!H43*100</f>
        <v>0</v>
      </c>
      <c r="J43" s="101">
        <f>SUM(J17,J30,J34,J37,J40:J42)</f>
        <v>0</v>
      </c>
      <c r="K43" s="122">
        <f>'日工会外需国・地域別受注実績 (前年比の式要変更 )'!J43/'2024'!J43*100</f>
        <v>0</v>
      </c>
      <c r="L43" s="101">
        <f>SUM(L17,L30,L34,L37,L40:L42)</f>
        <v>0</v>
      </c>
      <c r="M43" s="122">
        <f>'日工会外需国・地域別受注実績 (前年比の式要変更 )'!L43/'2024'!L43*100</f>
        <v>0</v>
      </c>
      <c r="N43" s="101">
        <f>SUM(N17,N30,N34,N37,N40:N42)</f>
        <v>0</v>
      </c>
      <c r="O43" s="122">
        <f>'日工会外需国・地域別受注実績 (前年比の式要変更 )'!N43/'2024'!N43*100</f>
        <v>0</v>
      </c>
      <c r="P43" s="101">
        <f>SUM(P17,P30,P34,P37,P40:P42)</f>
        <v>0</v>
      </c>
      <c r="Q43" s="122">
        <f>'日工会外需国・地域別受注実績 (前年比の式要変更 )'!P43/'2024'!P43*100</f>
        <v>0</v>
      </c>
      <c r="R43" s="101">
        <f>SUM(R17,R30,R34,R37,R40:R42)</f>
        <v>0</v>
      </c>
      <c r="S43" s="122">
        <f>'日工会外需国・地域別受注実績 (前年比の式要変更 )'!R43/'2024'!R43*100</f>
        <v>0</v>
      </c>
      <c r="T43" s="101">
        <f>SUM(T17,T30,T34,T37,T40:T42)</f>
        <v>0</v>
      </c>
      <c r="U43" s="122">
        <f>'日工会外需国・地域別受注実績 (前年比の式要変更 )'!T43/'2024'!T43*100</f>
        <v>0</v>
      </c>
      <c r="V43" s="101">
        <f>SUM(V17,V30,V34,V37,V40:V42)</f>
        <v>0</v>
      </c>
      <c r="W43" s="123">
        <f>'日工会外需国・地域別受注実績 (前年比の式要変更 )'!V43/'2024'!V43*100</f>
        <v>0</v>
      </c>
      <c r="X43" s="101">
        <f>SUM(X17,X30,X34,X37,X40:X42)</f>
        <v>0</v>
      </c>
      <c r="Y43" s="124">
        <f>'日工会外需国・地域別受注実績 (前年比の式要変更 )'!X43/'2024'!X43*100</f>
        <v>0</v>
      </c>
      <c r="Z43" s="101">
        <f>SUM(Z17,Z30,Z34,Z37,Z40:Z42)</f>
        <v>0</v>
      </c>
      <c r="AA43" s="122">
        <f>'日工会外需国・地域別受注実績 (前年比の式要変更 )'!Z43/'2024'!Z43*100</f>
        <v>0</v>
      </c>
      <c r="AB43" s="238">
        <f t="shared" si="0"/>
        <v>0</v>
      </c>
      <c r="AC43" s="123">
        <f>'日工会外需国・地域別受注実績 (前年比の式要変更 )'!AB43/'2024'!AB43*100</f>
        <v>0</v>
      </c>
      <c r="AD43" s="114" t="s">
        <v>17</v>
      </c>
    </row>
    <row r="44" spans="1:31" customFormat="1" ht="14.1" customHeight="1" x14ac:dyDescent="0.15">
      <c r="A44" s="141"/>
      <c r="B44" s="277" t="s">
        <v>38</v>
      </c>
      <c r="C44" s="278"/>
      <c r="D44" s="234"/>
      <c r="E44" s="241">
        <f>'日工会外需国・地域別受注実績 (前年比の式要変更 )'!D44/'2024'!D44*100</f>
        <v>0</v>
      </c>
      <c r="F44" s="234"/>
      <c r="G44" s="241">
        <f>'日工会外需国・地域別受注実績 (前年比の式要変更 )'!F44/'2024'!F44*100</f>
        <v>0</v>
      </c>
      <c r="H44" s="234"/>
      <c r="I44" s="241">
        <f>'日工会外需国・地域別受注実績 (前年比の式要変更 )'!H44/'2024'!H44*100</f>
        <v>0</v>
      </c>
      <c r="J44" s="234"/>
      <c r="K44" s="241">
        <f>'日工会外需国・地域別受注実績 (前年比の式要変更 )'!J44/'2024'!J44*100</f>
        <v>0</v>
      </c>
      <c r="L44" s="234"/>
      <c r="M44" s="241">
        <f>'日工会外需国・地域別受注実績 (前年比の式要変更 )'!L44/'2024'!L44*100</f>
        <v>0</v>
      </c>
      <c r="N44" s="234"/>
      <c r="O44" s="241">
        <f>'日工会外需国・地域別受注実績 (前年比の式要変更 )'!N44/'2024'!N44*100</f>
        <v>0</v>
      </c>
      <c r="P44" s="234"/>
      <c r="Q44" s="241">
        <f>'日工会外需国・地域別受注実績 (前年比の式要変更 )'!P44/'2024'!P44*100</f>
        <v>0</v>
      </c>
      <c r="R44" s="234"/>
      <c r="S44" s="241">
        <f>'日工会外需国・地域別受注実績 (前年比の式要変更 )'!R44/'2024'!R44*100</f>
        <v>0</v>
      </c>
      <c r="T44" s="234"/>
      <c r="U44" s="241">
        <f>'日工会外需国・地域別受注実績 (前年比の式要変更 )'!T44/'2024'!T44*100</f>
        <v>0</v>
      </c>
      <c r="V44" s="234"/>
      <c r="W44" s="210">
        <f>'日工会外需国・地域別受注実績 (前年比の式要変更 )'!V44/'2024'!V44*100</f>
        <v>0</v>
      </c>
      <c r="X44" s="250"/>
      <c r="Y44" s="241">
        <f>'日工会外需国・地域別受注実績 (前年比の式要変更 )'!X44/'2024'!X44*100</f>
        <v>0</v>
      </c>
      <c r="Z44" s="234"/>
      <c r="AA44" s="241">
        <f>'日工会外需国・地域別受注実績 (前年比の式要変更 )'!Z44/'2024'!Z44*100</f>
        <v>0</v>
      </c>
      <c r="AB44" s="234">
        <f t="shared" si="0"/>
        <v>0</v>
      </c>
      <c r="AC44" s="210">
        <f>'日工会外需国・地域別受注実績 (前年比の式要変更 )'!AB44/'2024'!AB44*100</f>
        <v>0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E1F916F3-427C-4038-9E64-1D23403D1E5F}"/>
  </dataValidations>
  <pageMargins left="0.62992125984251968" right="0.59055118110236227" top="0.78740157480314965" bottom="0.6692913385826772" header="0.47244094488188981" footer="0.51181102362204722"/>
  <pageSetup paperSize="9" scale="51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日工会外需国・地域別受注実績2026</vt:lpstr>
      <vt:lpstr>2025</vt:lpstr>
      <vt:lpstr>2024</vt:lpstr>
      <vt:lpstr>2023</vt:lpstr>
      <vt:lpstr>2022</vt:lpstr>
      <vt:lpstr>2021</vt:lpstr>
      <vt:lpstr>2020</vt:lpstr>
      <vt:lpstr>2019</vt:lpstr>
      <vt:lpstr>日工会外需国・地域別受注実績 (前年比の式要変更 )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'日工会外需国・地域別受注実績 (前年比の式要変更 )'!Print_Area</vt:lpstr>
      <vt:lpstr>日工会外需国・地域別受注実績2026!Print_Area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和彦 中島</cp:lastModifiedBy>
  <cp:lastPrinted>2026-02-26T07:54:40Z</cp:lastPrinted>
  <dcterms:created xsi:type="dcterms:W3CDTF">2012-10-31T02:40:29Z</dcterms:created>
  <dcterms:modified xsi:type="dcterms:W3CDTF">2026-03-25T07:09:00Z</dcterms:modified>
</cp:coreProperties>
</file>