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2\2025\"/>
    </mc:Choice>
  </mc:AlternateContent>
  <xr:revisionPtr revIDLastSave="0" documentId="8_{647ACDAB-5772-4E21-8D18-2D7F25FAF17C}" xr6:coauthVersionLast="47" xr6:coauthVersionMax="47" xr10:uidLastSave="{00000000-0000-0000-0000-000000000000}"/>
  <bookViews>
    <workbookView xWindow="14775" yWindow="345" windowWidth="14820" windowHeight="14205" xr2:uid="{00000000-000D-0000-FFFF-FFFF00000000}"/>
  </bookViews>
  <sheets>
    <sheet name="日工会外需国・地域別受注実績2025" sheetId="12" r:id="rId1"/>
    <sheet name="2024" sheetId="7" r:id="rId2"/>
    <sheet name="2023" sheetId="11" r:id="rId3"/>
    <sheet name="2022" sheetId="6" r:id="rId4"/>
    <sheet name="2021" sheetId="5" r:id="rId5"/>
    <sheet name="2020" sheetId="8" r:id="rId6"/>
    <sheet name="2019" sheetId="9" r:id="rId7"/>
  </sheets>
  <externalReferences>
    <externalReference r:id="rId8"/>
  </externalReferences>
  <definedNames>
    <definedName name="_xlnm.Print_Area" localSheetId="6">'2019'!$A$2:$AC$47</definedName>
    <definedName name="_xlnm.Print_Area" localSheetId="5">'2020'!$A$2:$AC$47</definedName>
    <definedName name="_xlnm.Print_Area" localSheetId="4">'2021'!$A$2:$AC$47</definedName>
    <definedName name="_xlnm.Print_Area" localSheetId="3">'2022'!$A$2:$AC$48</definedName>
    <definedName name="_xlnm.Print_Area" localSheetId="2">'2023'!$A$2:$AC$48</definedName>
    <definedName name="_xlnm.Print_Area" localSheetId="1">'2024'!$A$2:$AC$48</definedName>
    <definedName name="_xlnm.Print_Area" localSheetId="0">日工会外需国・地域別受注実績2025!$A$2:$AC$48</definedName>
  </definedNames>
  <calcPr calcId="191029"/>
</workbook>
</file>

<file path=xl/calcChain.xml><?xml version="1.0" encoding="utf-8"?>
<calcChain xmlns="http://schemas.openxmlformats.org/spreadsheetml/2006/main">
  <c r="AB29" i="12" l="1"/>
  <c r="AC3" i="7" l="1"/>
  <c r="L23" i="12"/>
  <c r="L30" i="12" s="1"/>
  <c r="L7" i="12"/>
  <c r="J34" i="12"/>
  <c r="H23" i="12"/>
  <c r="Z16" i="12"/>
  <c r="X16" i="12"/>
  <c r="V16" i="12"/>
  <c r="T16" i="12"/>
  <c r="R16" i="12"/>
  <c r="P16" i="12"/>
  <c r="Q16" i="12" s="1"/>
  <c r="N16" i="12"/>
  <c r="L16" i="12"/>
  <c r="M16" i="12" s="1"/>
  <c r="H16" i="12"/>
  <c r="I16" i="12" s="1"/>
  <c r="F16" i="12"/>
  <c r="AA6" i="12"/>
  <c r="Y6" i="12"/>
  <c r="K6" i="12"/>
  <c r="AB44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X17" i="12" s="1"/>
  <c r="V40" i="12"/>
  <c r="V37" i="12"/>
  <c r="V34" i="12"/>
  <c r="V23" i="12"/>
  <c r="V30" i="12" s="1"/>
  <c r="V7" i="12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Y42" i="12"/>
  <c r="Y41" i="12"/>
  <c r="Y39" i="12"/>
  <c r="Y38" i="12"/>
  <c r="Y36" i="12"/>
  <c r="Y35" i="12"/>
  <c r="Y33" i="12"/>
  <c r="Y32" i="12"/>
  <c r="Y31" i="12"/>
  <c r="Y29" i="12"/>
  <c r="Y28" i="12"/>
  <c r="Y27" i="12"/>
  <c r="Y26" i="12"/>
  <c r="Y25" i="12"/>
  <c r="Y24" i="12"/>
  <c r="Y22" i="12"/>
  <c r="Y21" i="12"/>
  <c r="Y20" i="12"/>
  <c r="Y19" i="12"/>
  <c r="Y18" i="12"/>
  <c r="Y16" i="12"/>
  <c r="Y15" i="12"/>
  <c r="Y14" i="12"/>
  <c r="Y13" i="12"/>
  <c r="Y12" i="12"/>
  <c r="Y11" i="12"/>
  <c r="Y10" i="12"/>
  <c r="Y9" i="12"/>
  <c r="Y8" i="12"/>
  <c r="Y5" i="12"/>
  <c r="Y4" i="12"/>
  <c r="Y3" i="12"/>
  <c r="W44" i="12"/>
  <c r="W42" i="12"/>
  <c r="W41" i="12"/>
  <c r="W39" i="12"/>
  <c r="W38" i="12"/>
  <c r="W36" i="12"/>
  <c r="W35" i="12"/>
  <c r="W33" i="12"/>
  <c r="W32" i="12"/>
  <c r="W31" i="12"/>
  <c r="W29" i="12"/>
  <c r="W28" i="12"/>
  <c r="W27" i="12"/>
  <c r="W26" i="12"/>
  <c r="W25" i="12"/>
  <c r="W24" i="12"/>
  <c r="W22" i="12"/>
  <c r="W21" i="12"/>
  <c r="W20" i="12"/>
  <c r="W19" i="12"/>
  <c r="W18" i="12"/>
  <c r="W15" i="12"/>
  <c r="W14" i="12"/>
  <c r="W13" i="12"/>
  <c r="W12" i="12"/>
  <c r="W11" i="12"/>
  <c r="W10" i="12"/>
  <c r="W9" i="12"/>
  <c r="W8" i="12"/>
  <c r="W6" i="12"/>
  <c r="W5" i="12"/>
  <c r="W4" i="12"/>
  <c r="W3" i="12"/>
  <c r="U44" i="12"/>
  <c r="U42" i="12"/>
  <c r="U41" i="12"/>
  <c r="U39" i="12"/>
  <c r="U38" i="12"/>
  <c r="U36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5" i="12"/>
  <c r="U14" i="12"/>
  <c r="U13" i="12"/>
  <c r="U12" i="12"/>
  <c r="U11" i="12"/>
  <c r="U10" i="12"/>
  <c r="U9" i="12"/>
  <c r="U8" i="12"/>
  <c r="U6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AB42" i="12"/>
  <c r="AB41" i="12"/>
  <c r="D40" i="12"/>
  <c r="AB39" i="12"/>
  <c r="AB38" i="12"/>
  <c r="D37" i="12"/>
  <c r="AB36" i="12"/>
  <c r="AB35" i="12"/>
  <c r="D34" i="12"/>
  <c r="AB33" i="12"/>
  <c r="AB32" i="12"/>
  <c r="AB31" i="12"/>
  <c r="D30" i="12"/>
  <c r="AB28" i="12"/>
  <c r="AB27" i="12"/>
  <c r="AB26" i="12"/>
  <c r="AB25" i="12"/>
  <c r="AB24" i="12"/>
  <c r="AB22" i="12"/>
  <c r="AB21" i="12"/>
  <c r="AB20" i="12"/>
  <c r="AB19" i="12"/>
  <c r="AB18" i="12"/>
  <c r="D17" i="12"/>
  <c r="AB15" i="12"/>
  <c r="AB14" i="12"/>
  <c r="AB13" i="12"/>
  <c r="AB12" i="12"/>
  <c r="AB11" i="12"/>
  <c r="AB10" i="12"/>
  <c r="AB9" i="12"/>
  <c r="AB8" i="12"/>
  <c r="D7" i="12"/>
  <c r="AB6" i="12"/>
  <c r="AB5" i="12"/>
  <c r="AB4" i="12"/>
  <c r="AB3" i="12"/>
  <c r="Z30" i="7"/>
  <c r="Z23" i="7"/>
  <c r="Z16" i="7"/>
  <c r="AA16" i="12" s="1"/>
  <c r="AB40" i="12" l="1"/>
  <c r="AB16" i="12"/>
  <c r="J30" i="12"/>
  <c r="AB23" i="12"/>
  <c r="AA30" i="12"/>
  <c r="F30" i="12"/>
  <c r="F43" i="12" s="1"/>
  <c r="G43" i="12" s="1"/>
  <c r="D43" i="12"/>
  <c r="E43" i="12" s="1"/>
  <c r="Z17" i="12"/>
  <c r="X43" i="12"/>
  <c r="V17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16" i="12" s="1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S34" i="11"/>
  <c r="R34" i="1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V43" i="12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AB43" i="12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W34" i="12"/>
  <c r="E34" i="7"/>
  <c r="E34" i="12"/>
  <c r="AA34" i="7"/>
  <c r="AA34" i="12"/>
  <c r="S34" i="7"/>
  <c r="S34" i="12"/>
  <c r="W7" i="7"/>
  <c r="W7" i="12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W23" i="12"/>
  <c r="M34" i="7"/>
  <c r="M34" i="12"/>
  <c r="E37" i="7"/>
  <c r="E37" i="12"/>
  <c r="W40" i="7"/>
  <c r="W40" i="12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W37" i="12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W17" i="12" s="1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W30" i="12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W43" i="12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<sst xmlns="http://schemas.openxmlformats.org/spreadsheetml/2006/main" count="1030" uniqueCount="85">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</sst>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0" fontId="0" fillId="38" borderId="4" xfId="0" applyFill="1" applyBorder="1" applyAlignment="1">
      <alignment horizontal="center" vertical="center"/>
    </xf>
    <xf numFmtId="0" fontId="0" fillId="38" borderId="13" xfId="0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10</xdr:row>
      <xdr:rowOff>0</xdr:rowOff>
    </xdr:from>
    <xdr:to>
      <xdr:col>27</xdr:col>
      <xdr:colOff>695325</xdr:colOff>
      <xdr:row>11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FA7A00E-0476-E823-6DCD-2B89D1EE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1857375"/>
          <a:ext cx="6953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45</xdr:col>
      <xdr:colOff>24848</xdr:colOff>
      <xdr:row>34</xdr:row>
      <xdr:rowOff>109996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9ABA88-B199-4333-15EC-6BCD2A74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0413" y="488674"/>
          <a:ext cx="10502348" cy="567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/&#9734;&#36895;&#22577;&#30906;&#22577;&#12513;&#12540;&#12522;&#12531;&#12464;&#12522;&#12473;&#12488;/&#30906;&#22577;2/2023&#24180;&#24230;/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tabSelected="1" zoomScale="115" zoomScaleNormal="115" zoomScaleSheetLayoutView="75" workbookViewId="0">
      <pane xSplit="3" ySplit="2" topLeftCell="P3" activePane="bottomRight" state="frozen"/>
      <selection activeCell="F41" sqref="F41"/>
      <selection pane="topRight" activeCell="F41" sqref="F41"/>
      <selection pane="bottomLeft" activeCell="F41" sqref="F41"/>
      <selection pane="bottomRight" activeCell="AC30" sqref="AC30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9.75" style="7" customWidth="1"/>
    <col min="6" max="6" width="7.5" style="8" customWidth="1"/>
    <col min="7" max="7" width="7.5" style="7" customWidth="1"/>
    <col min="8" max="8" width="9.125" style="8" customWidth="1"/>
    <col min="9" max="9" width="7.125" style="7" customWidth="1"/>
    <col min="10" max="10" width="7.5" style="8" customWidth="1"/>
    <col min="11" max="11" width="7.125" style="7" customWidth="1"/>
    <col min="12" max="12" width="7.5" style="8" customWidth="1"/>
    <col min="13" max="13" width="8.5" style="7" customWidth="1"/>
    <col min="14" max="14" width="7.5" style="8" customWidth="1"/>
    <col min="15" max="15" width="8.625" style="7" customWidth="1"/>
    <col min="16" max="16" width="7.625" style="8" customWidth="1"/>
    <col min="17" max="17" width="7.75" style="7" customWidth="1"/>
    <col min="18" max="18" width="7.5" style="8" customWidth="1"/>
    <col min="19" max="19" width="7.75" style="7" customWidth="1"/>
    <col min="20" max="20" width="7.5" style="8" hidden="1" customWidth="1"/>
    <col min="21" max="21" width="7.75" style="7" hidden="1" customWidth="1"/>
    <col min="22" max="22" width="7.5" style="8" hidden="1" customWidth="1"/>
    <col min="23" max="23" width="7.75" style="7" hidden="1" customWidth="1"/>
    <col min="24" max="24" width="7.5" style="8" hidden="1" customWidth="1"/>
    <col min="25" max="25" width="7.75" style="7" hidden="1" customWidth="1"/>
    <col min="26" max="26" width="8.5" style="8" hidden="1" customWidth="1"/>
    <col min="27" max="27" width="7.75" style="7" hidden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9" t="s">
        <v>84</v>
      </c>
      <c r="B2" s="279"/>
      <c r="C2" s="279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303" t="s">
        <v>8</v>
      </c>
      <c r="Q2" s="304" t="s">
        <v>2</v>
      </c>
      <c r="R2" s="251" t="s">
        <v>9</v>
      </c>
      <c r="S2" s="252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5" t="s">
        <v>15</v>
      </c>
      <c r="B3" s="260" t="s">
        <v>16</v>
      </c>
      <c r="C3" s="261"/>
      <c r="D3" s="61">
        <v>2629</v>
      </c>
      <c r="E3" s="112">
        <f>日工会外需国・地域別受注実績2025!D3/'2024'!D3*100</f>
        <v>106.43724696356276</v>
      </c>
      <c r="F3" s="61">
        <v>3041</v>
      </c>
      <c r="G3" s="112">
        <f>日工会外需国・地域別受注実績2025!F3/'2024'!F3*100</f>
        <v>171.90503109101186</v>
      </c>
      <c r="H3" s="61">
        <v>2587</v>
      </c>
      <c r="I3" s="112">
        <f>日工会外需国・地域別受注実績2025!H3/'2024'!H3*100</f>
        <v>131.12012164216929</v>
      </c>
      <c r="J3" s="61">
        <v>3238</v>
      </c>
      <c r="K3" s="112">
        <f>日工会外需国・地域別受注実績2025!J3/'2024'!J3*100</f>
        <v>102.40354206198607</v>
      </c>
      <c r="L3" s="61">
        <v>2396</v>
      </c>
      <c r="M3" s="112">
        <f>日工会外需国・地域別受注実績2025!L3/'2024'!L3*100</f>
        <v>80.053458068827268</v>
      </c>
      <c r="N3" s="61">
        <v>1941</v>
      </c>
      <c r="O3" s="112">
        <f>日工会外需国・地域別受注実績2025!N3/'2024'!N3*100</f>
        <v>81.726315789473674</v>
      </c>
      <c r="P3" s="61">
        <v>1841</v>
      </c>
      <c r="Q3" s="112">
        <f>日工会外需国・地域別受注実績2025!P3/'2024'!P3*100</f>
        <v>82.371364653243845</v>
      </c>
      <c r="R3" s="61">
        <v>2086</v>
      </c>
      <c r="S3" s="112">
        <f>日工会外需国・地域別受注実績2025!R3/'2024'!R3*100</f>
        <v>54.450535108326804</v>
      </c>
      <c r="T3" s="61"/>
      <c r="U3" s="112">
        <f>日工会外需国・地域別受注実績2025!T3/'2024'!T3*100</f>
        <v>0</v>
      </c>
      <c r="V3" s="61"/>
      <c r="W3" s="112">
        <f>日工会外需国・地域別受注実績2025!V3/'2024'!V3*100</f>
        <v>0</v>
      </c>
      <c r="X3" s="61"/>
      <c r="Y3" s="112">
        <f>日工会外需国・地域別受注実績2025!X3/'2024'!X3*100</f>
        <v>0</v>
      </c>
      <c r="Z3" s="61"/>
      <c r="AA3" s="112">
        <f>日工会外需国・地域別受注実績2025!Z3/'2024'!Z3*100</f>
        <v>0</v>
      </c>
      <c r="AB3" s="88">
        <f>SUM(D3,F3,H3,J3,L3,N3,P3,R3,T3,V3,X3,Z3)</f>
        <v>19759</v>
      </c>
      <c r="AC3" s="208">
        <v>0.95</v>
      </c>
      <c r="AD3" s="114" t="s">
        <v>17</v>
      </c>
    </row>
    <row r="4" spans="1:33" customFormat="1" ht="14.1" customHeight="1" x14ac:dyDescent="0.15">
      <c r="A4" s="266"/>
      <c r="B4" s="260" t="s">
        <v>18</v>
      </c>
      <c r="C4" s="261"/>
      <c r="D4" s="89">
        <v>1285</v>
      </c>
      <c r="E4" s="112">
        <f>日工会外需国・地域別受注実績2025!D4/'2024'!D4*100</f>
        <v>76.900059844404538</v>
      </c>
      <c r="F4" s="89">
        <v>1683</v>
      </c>
      <c r="G4" s="112">
        <f>日工会外需国・地域別受注実績2025!F4/'2024'!F4*100</f>
        <v>119.7864768683274</v>
      </c>
      <c r="H4" s="89">
        <v>2182</v>
      </c>
      <c r="I4" s="112">
        <f>日工会外需国・地域別受注実績2025!H4/'2024'!H4*100</f>
        <v>108.88223552894212</v>
      </c>
      <c r="J4" s="89">
        <v>1825</v>
      </c>
      <c r="K4" s="112">
        <f>日工会外需国・地域別受注実績2025!J4/'2024'!J4*100</f>
        <v>83.869485294117652</v>
      </c>
      <c r="L4" s="89">
        <v>1619</v>
      </c>
      <c r="M4" s="112">
        <f>日工会外需国・地域別受注実績2025!L4/'2024'!L4*100</f>
        <v>72.829509671614929</v>
      </c>
      <c r="N4" s="89">
        <v>1268</v>
      </c>
      <c r="O4" s="112">
        <f>日工会外需国・地域別受注実績2025!N4/'2024'!N4*100</f>
        <v>44.258289703315882</v>
      </c>
      <c r="P4" s="89">
        <v>1550</v>
      </c>
      <c r="Q4" s="112">
        <f>日工会外需国・地域別受注実績2025!P4/'2024'!P4*100</f>
        <v>71.166207529843888</v>
      </c>
      <c r="R4" s="89">
        <v>1118</v>
      </c>
      <c r="S4" s="112">
        <f>日工会外需国・地域別受注実績2025!R4/'2024'!R4*100</f>
        <v>98.589065255731924</v>
      </c>
      <c r="T4" s="89"/>
      <c r="U4" s="112">
        <f>日工会外需国・地域別受注実績2025!T4/'2024'!T4*100</f>
        <v>0</v>
      </c>
      <c r="V4" s="89"/>
      <c r="W4" s="112">
        <f>日工会外需国・地域別受注実績2025!V4/'2024'!V4*100</f>
        <v>0</v>
      </c>
      <c r="X4" s="89"/>
      <c r="Y4" s="112">
        <f>日工会外需国・地域別受注実績2025!X4/'2024'!X4*100</f>
        <v>0</v>
      </c>
      <c r="Z4" s="89"/>
      <c r="AA4" s="112">
        <f>日工会外需国・地域別受注実績2025!Z4/'2024'!Z4*100</f>
        <v>0</v>
      </c>
      <c r="AB4" s="90">
        <f t="shared" ref="AB4:AB43" si="0">SUM(D4,F4,H4,J4,L4,N4,P4,R4,T4,V4,X4,Z4)</f>
        <v>12530</v>
      </c>
      <c r="AC4" s="212">
        <v>0.8</v>
      </c>
      <c r="AD4" s="114" t="s">
        <v>17</v>
      </c>
    </row>
    <row r="5" spans="1:33" customFormat="1" ht="14.1" customHeight="1" x14ac:dyDescent="0.15">
      <c r="A5" s="266"/>
      <c r="B5" s="260" t="s">
        <v>19</v>
      </c>
      <c r="C5" s="261"/>
      <c r="D5" s="89">
        <v>27600</v>
      </c>
      <c r="E5" s="112">
        <f>日工会外需国・地域別受注実績2025!D5/'2024'!D5*100</f>
        <v>121.6609362602486</v>
      </c>
      <c r="F5" s="89">
        <v>26684</v>
      </c>
      <c r="G5" s="112">
        <f>日工会外需国・地域別受注実績2025!F5/'2024'!F5*100</f>
        <v>116.93763968622639</v>
      </c>
      <c r="H5" s="89">
        <v>36087</v>
      </c>
      <c r="I5" s="112">
        <f>日工会外需国・地域別受注実績2025!H5/'2024'!H5*100</f>
        <v>142.22598825523193</v>
      </c>
      <c r="J5" s="89">
        <v>33980</v>
      </c>
      <c r="K5" s="112">
        <f>日工会外需国・地域別受注実績2025!J5/'2024'!J5*100</f>
        <v>127.93674698795181</v>
      </c>
      <c r="L5" s="89">
        <v>30954</v>
      </c>
      <c r="M5" s="112">
        <f>日工会外需国・地域別受注実績2025!L5/'2024'!L5*100</f>
        <v>110.60135062707685</v>
      </c>
      <c r="N5" s="89">
        <v>32177</v>
      </c>
      <c r="O5" s="112">
        <f>日工会外需国・地域別受注実績2025!N5/'2024'!N5*100</f>
        <v>101.52074459693958</v>
      </c>
      <c r="P5" s="89">
        <v>31954</v>
      </c>
      <c r="Q5" s="112">
        <f>日工会外需国・地域別受注実績2025!P5/'2024'!P5*100</f>
        <v>108.33700627224954</v>
      </c>
      <c r="R5" s="89">
        <v>29324</v>
      </c>
      <c r="S5" s="112">
        <f>日工会外需国・地域別受注実績2025!R5/'2024'!R5*100</f>
        <v>102.77583064629188</v>
      </c>
      <c r="T5" s="89"/>
      <c r="U5" s="112">
        <f>日工会外需国・地域別受注実績2025!T5/'2024'!T5*100</f>
        <v>0</v>
      </c>
      <c r="V5" s="89"/>
      <c r="W5" s="112">
        <f>日工会外需国・地域別受注実績2025!V5/'2024'!V5*100</f>
        <v>0</v>
      </c>
      <c r="X5" s="89"/>
      <c r="Y5" s="112">
        <f>日工会外需国・地域別受注実績2025!X5/'2024'!X5*100</f>
        <v>0</v>
      </c>
      <c r="Z5" s="89"/>
      <c r="AA5" s="112">
        <f>日工会外需国・地域別受注実績2025!Z5/'2024'!Z5*100</f>
        <v>0</v>
      </c>
      <c r="AB5" s="90">
        <f t="shared" si="0"/>
        <v>248760</v>
      </c>
      <c r="AC5" s="212">
        <v>1.1559999999999999</v>
      </c>
      <c r="AD5" s="114" t="s">
        <v>17</v>
      </c>
    </row>
    <row r="6" spans="1:33" customFormat="1" ht="14.1" customHeight="1" x14ac:dyDescent="0.15">
      <c r="A6" s="266"/>
      <c r="B6" s="260" t="s">
        <v>20</v>
      </c>
      <c r="C6" s="261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日工会外需国・地域別受注実績2025!H6/'2024'!H6*100</f>
        <v>0</v>
      </c>
      <c r="J6" s="91">
        <v>65</v>
      </c>
      <c r="K6" s="122">
        <f>日工会外需国・地域別受注実績2025!J6/'2024'!J6*100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>
        <f>日工会外需国・地域別受注実績2025!T6/'2024'!T6*100</f>
        <v>0</v>
      </c>
      <c r="V6" s="91">
        <v>0</v>
      </c>
      <c r="W6" s="122">
        <f>日工会外需国・地域別受注実績2025!V6/'2024'!V6*100</f>
        <v>0</v>
      </c>
      <c r="X6" s="91">
        <v>0</v>
      </c>
      <c r="Y6" s="122" t="e">
        <f>日工会外需国・地域別受注実績2025!X6/'2024'!X6*100</f>
        <v>#DIV/0!</v>
      </c>
      <c r="Z6" s="91">
        <v>0</v>
      </c>
      <c r="AA6" s="122" t="e">
        <f>日工会外需国・地域別受注実績2025!Z6/'2024'!Z6*100</f>
        <v>#DIV/0!</v>
      </c>
      <c r="AB6" s="92">
        <f t="shared" si="0"/>
        <v>107</v>
      </c>
      <c r="AC6" s="217">
        <v>0.27500000000000002</v>
      </c>
      <c r="AD6" s="114" t="s">
        <v>17</v>
      </c>
    </row>
    <row r="7" spans="1:33" customFormat="1" ht="14.1" customHeight="1" x14ac:dyDescent="0.15">
      <c r="A7" s="267"/>
      <c r="B7" s="261" t="s">
        <v>21</v>
      </c>
      <c r="C7" s="261"/>
      <c r="D7" s="234">
        <f>SUM(D3:D6)</f>
        <v>31556</v>
      </c>
      <c r="E7" s="241">
        <f>日工会外需国・地域別受注実績2025!D7/'2024'!D7*100</f>
        <v>117.62776307451448</v>
      </c>
      <c r="F7" s="234">
        <f>SUM(F3:F6)</f>
        <v>31408</v>
      </c>
      <c r="G7" s="241">
        <f>日工会外需国・地域別受注実績2025!F7/'2024'!F7*100</f>
        <v>120.83253183549417</v>
      </c>
      <c r="H7" s="234">
        <f>SUM(H3:H6)</f>
        <v>40856</v>
      </c>
      <c r="I7" s="241">
        <f>日工会外需国・地域別受注実績2025!H7/'2024'!H7*100</f>
        <v>137.9804120229652</v>
      </c>
      <c r="J7" s="234">
        <f>SUM(J3:J6)</f>
        <v>39108</v>
      </c>
      <c r="K7" s="241">
        <f>日工会外需国・地域別受注実績2025!J7/'2024'!J7*100</f>
        <v>122.46891929978392</v>
      </c>
      <c r="L7" s="234">
        <f>SUM(L3:L6)</f>
        <v>34969</v>
      </c>
      <c r="M7" s="241">
        <f>日工会外需国・地域別受注実績2025!L7/'2024'!L7*100</f>
        <v>105.31879649429268</v>
      </c>
      <c r="N7" s="234">
        <f>SUM(N3:N6)</f>
        <v>35386</v>
      </c>
      <c r="O7" s="241">
        <f>日工会外需国・地域別受注実績2025!N7/'2024'!N7*100</f>
        <v>95.806145932042767</v>
      </c>
      <c r="P7" s="234">
        <f>SUM(P3:P6)</f>
        <v>35345</v>
      </c>
      <c r="Q7" s="241">
        <f>日工会外需国・地域別受注実績2025!P7/'2024'!P7*100</f>
        <v>104.23793794974637</v>
      </c>
      <c r="R7" s="234">
        <f>SUM(R3:R6)</f>
        <v>32528</v>
      </c>
      <c r="S7" s="241">
        <f>日工会外需国・地域別受注実績2025!R7/'2024'!R7*100</f>
        <v>96.835461879670149</v>
      </c>
      <c r="T7" s="234">
        <f>SUM(T3:T6)</f>
        <v>0</v>
      </c>
      <c r="U7" s="241">
        <f>日工会外需国・地域別受注実績2025!T7/'2024'!T7*100</f>
        <v>0</v>
      </c>
      <c r="V7" s="234">
        <f>SUM(V3:V6)</f>
        <v>0</v>
      </c>
      <c r="W7" s="241">
        <f>日工会外需国・地域別受注実績2025!V7/'2024'!V7*100</f>
        <v>0</v>
      </c>
      <c r="X7" s="234">
        <f>SUM(X3:X6)</f>
        <v>0</v>
      </c>
      <c r="Y7" s="241">
        <f>日工会外需国・地域別受注実績2025!X7/'2024'!X7*100</f>
        <v>0</v>
      </c>
      <c r="Z7" s="234">
        <f>SUM(Z3:Z6)</f>
        <v>0</v>
      </c>
      <c r="AA7" s="241">
        <f>日工会外需国・地域別受注実績2025!Z7/'2024'!Z7*100</f>
        <v>0</v>
      </c>
      <c r="AB7" s="234">
        <f t="shared" si="0"/>
        <v>281156</v>
      </c>
      <c r="AC7" s="213">
        <v>1.1160000000000001</v>
      </c>
      <c r="AD7" s="114" t="s">
        <v>17</v>
      </c>
    </row>
    <row r="8" spans="1:33" customFormat="1" ht="14.1" customHeight="1" x14ac:dyDescent="0.15">
      <c r="A8" s="274" t="s">
        <v>61</v>
      </c>
      <c r="B8" s="260" t="s">
        <v>22</v>
      </c>
      <c r="C8" s="261"/>
      <c r="D8" s="61">
        <v>1057</v>
      </c>
      <c r="E8" s="112">
        <f>日工会外需国・地域別受注実績2025!D8/'2024'!D8*100</f>
        <v>47.0404984423676</v>
      </c>
      <c r="F8" s="61">
        <v>1125</v>
      </c>
      <c r="G8" s="112">
        <f>日工会外需国・地域別受注実績2025!F8/'2024'!F8*100</f>
        <v>67.527010804321733</v>
      </c>
      <c r="H8" s="61">
        <v>1200</v>
      </c>
      <c r="I8" s="112">
        <f>日工会外需国・地域別受注実績2025!H8/'2024'!H8*100</f>
        <v>79.051383399209485</v>
      </c>
      <c r="J8" s="61">
        <v>1267</v>
      </c>
      <c r="K8" s="112">
        <f>日工会外需国・地域別受注実績2025!J8/'2024'!J8*100</f>
        <v>114.97277676950999</v>
      </c>
      <c r="L8" s="61">
        <v>2662</v>
      </c>
      <c r="M8" s="112">
        <f>日工会外需国・地域別受注実績2025!L8/'2024'!L8*100</f>
        <v>121.83066361556062</v>
      </c>
      <c r="N8" s="61">
        <v>1500</v>
      </c>
      <c r="O8" s="112">
        <f>日工会外需国・地域別受注実績2025!N8/'2024'!N8*100</f>
        <v>58.570870753611871</v>
      </c>
      <c r="P8" s="61">
        <v>1030</v>
      </c>
      <c r="Q8" s="112">
        <f>日工会外需国・地域別受注実績2025!P8/'2024'!P8*100</f>
        <v>64.98422712933754</v>
      </c>
      <c r="R8" s="61">
        <v>1787</v>
      </c>
      <c r="S8" s="112">
        <f>日工会外需国・地域別受注実績2025!R8/'2024'!R8*100</f>
        <v>172.15799614643547</v>
      </c>
      <c r="T8" s="61"/>
      <c r="U8" s="112">
        <f>日工会外需国・地域別受注実績2025!T8/'2024'!T8*100</f>
        <v>0</v>
      </c>
      <c r="V8" s="61"/>
      <c r="W8" s="112">
        <f>日工会外需国・地域別受注実績2025!V8/'2024'!V8*100</f>
        <v>0</v>
      </c>
      <c r="X8" s="61"/>
      <c r="Y8" s="112">
        <f>日工会外需国・地域別受注実績2025!X8/'2024'!X8*100</f>
        <v>0</v>
      </c>
      <c r="Z8" s="61"/>
      <c r="AA8" s="112">
        <f>日工会外需国・地域別受注実績2025!Z8/'2024'!Z8*100</f>
        <v>0</v>
      </c>
      <c r="AB8" s="61">
        <f t="shared" si="0"/>
        <v>11628</v>
      </c>
      <c r="AC8" s="218">
        <v>0.83599999999999997</v>
      </c>
      <c r="AD8" s="114" t="s">
        <v>17</v>
      </c>
    </row>
    <row r="9" spans="1:33" customFormat="1" ht="14.1" customHeight="1" x14ac:dyDescent="0.15">
      <c r="A9" s="275"/>
      <c r="B9" s="277" t="s">
        <v>23</v>
      </c>
      <c r="C9" s="278"/>
      <c r="D9" s="89">
        <v>334</v>
      </c>
      <c r="E9" s="112">
        <f>日工会外需国・地域別受注実績2025!D9/'2024'!D9*100</f>
        <v>33.839918946301921</v>
      </c>
      <c r="F9" s="89">
        <v>634</v>
      </c>
      <c r="G9" s="112">
        <f>日工会外需国・地域別受注実績2025!F9/'2024'!F9*100</f>
        <v>75.118483412322277</v>
      </c>
      <c r="H9" s="89">
        <v>559</v>
      </c>
      <c r="I9" s="112">
        <f>日工会外需国・地域別受注実績2025!H9/'2024'!H9*100</f>
        <v>56.866734486266537</v>
      </c>
      <c r="J9" s="89">
        <v>969</v>
      </c>
      <c r="K9" s="112">
        <f>日工会外需国・地域別受注実績2025!J9/'2024'!J9*100</f>
        <v>84.187662901824496</v>
      </c>
      <c r="L9" s="89">
        <v>922</v>
      </c>
      <c r="M9" s="112">
        <f>日工会外需国・地域別受注実績2025!L9/'2024'!L9*100</f>
        <v>84.820607175712965</v>
      </c>
      <c r="N9" s="89">
        <v>670</v>
      </c>
      <c r="O9" s="112">
        <f>日工会外需国・地域別受注実績2025!N9/'2024'!N9*100</f>
        <v>71.811361200428721</v>
      </c>
      <c r="P9" s="89">
        <v>903</v>
      </c>
      <c r="Q9" s="112">
        <f>日工会外需国・地域別受注実績2025!P9/'2024'!P9*100</f>
        <v>80.769230769230774</v>
      </c>
      <c r="R9" s="89">
        <v>925</v>
      </c>
      <c r="S9" s="112">
        <f>日工会外需国・地域別受注実績2025!R9/'2024'!R9*100</f>
        <v>125</v>
      </c>
      <c r="T9" s="89"/>
      <c r="U9" s="112">
        <f>日工会外需国・地域別受注実績2025!T9/'2024'!T9*100</f>
        <v>0</v>
      </c>
      <c r="V9" s="89"/>
      <c r="W9" s="112">
        <f>日工会外需国・地域別受注実績2025!V9/'2024'!V9*100</f>
        <v>0</v>
      </c>
      <c r="X9" s="89"/>
      <c r="Y9" s="112">
        <f>日工会外需国・地域別受注実績2025!X9/'2024'!X9*100</f>
        <v>0</v>
      </c>
      <c r="Z9" s="89"/>
      <c r="AA9" s="112">
        <f>日工会外需国・地域別受注実績2025!Z9/'2024'!Z9*100</f>
        <v>0</v>
      </c>
      <c r="AB9" s="89">
        <f t="shared" si="0"/>
        <v>5916</v>
      </c>
      <c r="AC9" s="212">
        <v>0.754</v>
      </c>
      <c r="AD9" s="114" t="s">
        <v>17</v>
      </c>
    </row>
    <row r="10" spans="1:33" customFormat="1" ht="14.1" customHeight="1" x14ac:dyDescent="0.15">
      <c r="A10" s="275"/>
      <c r="B10" s="277" t="s">
        <v>24</v>
      </c>
      <c r="C10" s="278"/>
      <c r="D10" s="89">
        <v>542</v>
      </c>
      <c r="E10" s="112">
        <f>日工会外需国・地域別受注実績2025!D10/'2024'!D10*100</f>
        <v>59.625962596259626</v>
      </c>
      <c r="F10" s="89">
        <v>525</v>
      </c>
      <c r="G10" s="112">
        <f>日工会外需国・地域別受注実績2025!F10/'2024'!F10*100</f>
        <v>144.23076923076923</v>
      </c>
      <c r="H10" s="89">
        <v>814</v>
      </c>
      <c r="I10" s="112">
        <f>日工会外需国・地域別受注実績2025!H10/'2024'!H10*100</f>
        <v>171.00840336134453</v>
      </c>
      <c r="J10" s="89">
        <v>986</v>
      </c>
      <c r="K10" s="112">
        <f>日工会外需国・地域別受注実績2025!J10/'2024'!J10*100</f>
        <v>365.18518518518522</v>
      </c>
      <c r="L10" s="89">
        <v>442</v>
      </c>
      <c r="M10" s="112">
        <f>日工会外需国・地域別受注実績2025!L10/'2024'!L10*100</f>
        <v>70.382165605095537</v>
      </c>
      <c r="N10" s="89">
        <v>513</v>
      </c>
      <c r="O10" s="112">
        <f>日工会外需国・地域別受注実績2025!N10/'2024'!N10*100</f>
        <v>152.22551928783383</v>
      </c>
      <c r="P10" s="89">
        <v>800</v>
      </c>
      <c r="Q10" s="112">
        <f>日工会外需国・地域別受注実績2025!P10/'2024'!P10*100</f>
        <v>261.43790849673201</v>
      </c>
      <c r="R10" s="89">
        <v>564</v>
      </c>
      <c r="S10" s="112">
        <f>日工会外需国・地域別受注実績2025!R10/'2024'!R10*100</f>
        <v>191.18644067796612</v>
      </c>
      <c r="T10" s="89"/>
      <c r="U10" s="112">
        <f>日工会外需国・地域別受注実績2025!T10/'2024'!T10*100</f>
        <v>0</v>
      </c>
      <c r="V10" s="89"/>
      <c r="W10" s="112">
        <f>日工会外需国・地域別受注実績2025!V10/'2024'!V10*100</f>
        <v>0</v>
      </c>
      <c r="X10" s="89"/>
      <c r="Y10" s="112">
        <f>日工会外需国・地域別受注実績2025!X10/'2024'!X10*100</f>
        <v>0</v>
      </c>
      <c r="Z10" s="89"/>
      <c r="AA10" s="112">
        <f>日工会外需国・地域別受注実績2025!Z10/'2024'!Z10*100</f>
        <v>0</v>
      </c>
      <c r="AB10" s="89">
        <f t="shared" si="0"/>
        <v>5186</v>
      </c>
      <c r="AC10" s="212">
        <v>1.4470000000000001</v>
      </c>
      <c r="AD10" s="114" t="s">
        <v>17</v>
      </c>
    </row>
    <row r="11" spans="1:33" customFormat="1" ht="14.1" customHeight="1" x14ac:dyDescent="0.15">
      <c r="A11" s="275"/>
      <c r="B11" s="277" t="s">
        <v>43</v>
      </c>
      <c r="C11" s="278"/>
      <c r="D11" s="89">
        <v>370</v>
      </c>
      <c r="E11" s="112">
        <f>日工会外需国・地域別受注実績2025!D11/'2024'!D11*100</f>
        <v>445.7831325301205</v>
      </c>
      <c r="F11" s="89">
        <v>137</v>
      </c>
      <c r="G11" s="112">
        <f>日工会外需国・地域別受注実績2025!F11/'2024'!F11*100</f>
        <v>39.710144927536234</v>
      </c>
      <c r="H11" s="89">
        <v>149</v>
      </c>
      <c r="I11" s="112">
        <f>日工会外需国・地域別受注実績2025!H11/'2024'!H11*100</f>
        <v>62.605042016806721</v>
      </c>
      <c r="J11" s="89">
        <v>84</v>
      </c>
      <c r="K11" s="112">
        <f>日工会外需国・地域別受注実績2025!J11/'2024'!J11*100</f>
        <v>56.375838926174495</v>
      </c>
      <c r="L11" s="89">
        <v>142</v>
      </c>
      <c r="M11" s="112">
        <f>日工会外需国・地域別受注実績2025!L11/'2024'!L11*100</f>
        <v>125.66371681415929</v>
      </c>
      <c r="N11" s="89">
        <v>152</v>
      </c>
      <c r="O11" s="112">
        <f>日工会外需国・地域別受注実績2025!N11/'2024'!N11*100</f>
        <v>49.511400651465799</v>
      </c>
      <c r="P11" s="89">
        <v>68</v>
      </c>
      <c r="Q11" s="112">
        <f>日工会外需国・地域別受注実績2025!P11/'2024'!P11*100</f>
        <v>111.47540983606557</v>
      </c>
      <c r="R11" s="89">
        <v>105</v>
      </c>
      <c r="S11" s="112">
        <f>日工会外需国・地域別受注実績2025!R11/'2024'!R11*100</f>
        <v>87.5</v>
      </c>
      <c r="T11" s="89"/>
      <c r="U11" s="112">
        <f>日工会外需国・地域別受注実績2025!T11/'2024'!T11*100</f>
        <v>0</v>
      </c>
      <c r="V11" s="89"/>
      <c r="W11" s="112">
        <f>日工会外需国・地域別受注実績2025!V11/'2024'!V11*100</f>
        <v>0</v>
      </c>
      <c r="X11" s="89"/>
      <c r="Y11" s="112">
        <f>日工会外需国・地域別受注実績2025!X11/'2024'!X11*100</f>
        <v>0</v>
      </c>
      <c r="Z11" s="89"/>
      <c r="AA11" s="112">
        <f>日工会外需国・地域別受注実績2025!Z11/'2024'!Z11*100</f>
        <v>0</v>
      </c>
      <c r="AB11" s="89">
        <f t="shared" si="0"/>
        <v>1207</v>
      </c>
      <c r="AC11" s="212">
        <v>0.85199999999999998</v>
      </c>
      <c r="AD11" s="114"/>
    </row>
    <row r="12" spans="1:33" customFormat="1" ht="14.1" customHeight="1" x14ac:dyDescent="0.15">
      <c r="A12" s="275"/>
      <c r="B12" s="277" t="s">
        <v>44</v>
      </c>
      <c r="C12" s="278"/>
      <c r="D12" s="89">
        <v>632</v>
      </c>
      <c r="E12" s="112">
        <f>日工会外需国・地域別受注実績2025!D12/'2024'!D12*100</f>
        <v>123.4375</v>
      </c>
      <c r="F12" s="89">
        <v>696</v>
      </c>
      <c r="G12" s="112">
        <f>日工会外需国・地域別受注実績2025!F12/'2024'!F12*100</f>
        <v>175.75757575757575</v>
      </c>
      <c r="H12" s="89">
        <v>480</v>
      </c>
      <c r="I12" s="112">
        <f>日工会外需国・地域別受注実績2025!H12/'2024'!H12*100</f>
        <v>221.19815668202767</v>
      </c>
      <c r="J12" s="89">
        <v>223</v>
      </c>
      <c r="K12" s="112">
        <f>日工会外需国・地域別受注実績2025!J12/'2024'!J12*100</f>
        <v>45.696721311475407</v>
      </c>
      <c r="L12" s="89">
        <v>453</v>
      </c>
      <c r="M12" s="112">
        <f>日工会外需国・地域別受注実績2025!L12/'2024'!L12*100</f>
        <v>240.95744680851064</v>
      </c>
      <c r="N12" s="89">
        <v>353</v>
      </c>
      <c r="O12" s="112">
        <f>日工会外需国・地域別受注実績2025!N12/'2024'!N12*100</f>
        <v>70.178926441351891</v>
      </c>
      <c r="P12" s="89">
        <v>364</v>
      </c>
      <c r="Q12" s="112">
        <f>日工会外需国・地域別受注実績2025!P12/'2024'!P12*100</f>
        <v>58.24</v>
      </c>
      <c r="R12" s="89">
        <v>455</v>
      </c>
      <c r="S12" s="112">
        <f>日工会外需国・地域別受注実績2025!R12/'2024'!R12*100</f>
        <v>112.34567901234568</v>
      </c>
      <c r="T12" s="89"/>
      <c r="U12" s="112">
        <f>日工会外需国・地域別受注実績2025!T12/'2024'!T12*100</f>
        <v>0</v>
      </c>
      <c r="V12" s="89"/>
      <c r="W12" s="112">
        <f>日工会外需国・地域別受注実績2025!V12/'2024'!V12*100</f>
        <v>0</v>
      </c>
      <c r="X12" s="89"/>
      <c r="Y12" s="112">
        <f>日工会外需国・地域別受注実績2025!X12/'2024'!X12*100</f>
        <v>0</v>
      </c>
      <c r="Z12" s="89"/>
      <c r="AA12" s="112">
        <f>日工会外需国・地域別受注実績2025!Z12/'2024'!Z12*100</f>
        <v>0</v>
      </c>
      <c r="AB12" s="89">
        <f t="shared" si="0"/>
        <v>3656</v>
      </c>
      <c r="AC12" s="212">
        <v>1.097</v>
      </c>
      <c r="AD12" s="114"/>
    </row>
    <row r="13" spans="1:33" customFormat="1" ht="14.1" customHeight="1" x14ac:dyDescent="0.15">
      <c r="A13" s="275"/>
      <c r="B13" s="277" t="s">
        <v>45</v>
      </c>
      <c r="C13" s="278"/>
      <c r="D13" s="89">
        <v>1743</v>
      </c>
      <c r="E13" s="112">
        <f>日工会外需国・地域別受注実績2025!D13/'2024'!D13*100</f>
        <v>171.89349112426035</v>
      </c>
      <c r="F13" s="89">
        <v>1187</v>
      </c>
      <c r="G13" s="112">
        <f>日工会外需国・地域別受注実績2025!F13/'2024'!F13*100</f>
        <v>71.722054380664659</v>
      </c>
      <c r="H13" s="89">
        <v>1621</v>
      </c>
      <c r="I13" s="112">
        <f>日工会外需国・地域別受注実績2025!H13/'2024'!H13*100</f>
        <v>137.14043993231812</v>
      </c>
      <c r="J13" s="89">
        <v>851</v>
      </c>
      <c r="K13" s="112">
        <f>日工会外需国・地域別受注実績2025!J13/'2024'!J13*100</f>
        <v>64.862804878048792</v>
      </c>
      <c r="L13" s="89">
        <v>1034</v>
      </c>
      <c r="M13" s="112">
        <f>日工会外需国・地域別受注実績2025!L13/'2024'!L13*100</f>
        <v>108.27225130890052</v>
      </c>
      <c r="N13" s="89">
        <v>2923</v>
      </c>
      <c r="O13" s="112">
        <f>日工会外需国・地域別受注実績2025!N13/'2024'!N13*100</f>
        <v>382.5916230366492</v>
      </c>
      <c r="P13" s="89">
        <v>2923</v>
      </c>
      <c r="Q13" s="112">
        <f>日工会外需国・地域別受注実績2025!P13/'2024'!P13*100</f>
        <v>247.71186440677968</v>
      </c>
      <c r="R13" s="89">
        <v>1848</v>
      </c>
      <c r="S13" s="112">
        <f>日工会外需国・地域別受注実績2025!R13/'2024'!R13*100</f>
        <v>85.082872928176798</v>
      </c>
      <c r="T13" s="89"/>
      <c r="U13" s="112">
        <f>日工会外需国・地域別受注実績2025!T13/'2024'!T13*100</f>
        <v>0</v>
      </c>
      <c r="V13" s="89"/>
      <c r="W13" s="112">
        <f>日工会外需国・地域別受注実績2025!V13/'2024'!V13*100</f>
        <v>0</v>
      </c>
      <c r="X13" s="89"/>
      <c r="Y13" s="112">
        <f>日工会外需国・地域別受注実績2025!X13/'2024'!X13*100</f>
        <v>0</v>
      </c>
      <c r="Z13" s="89"/>
      <c r="AA13" s="112">
        <f>日工会外需国・地域別受注実績2025!Z13/'2024'!Z13*100</f>
        <v>0</v>
      </c>
      <c r="AB13" s="89">
        <f t="shared" si="0"/>
        <v>14130</v>
      </c>
      <c r="AC13" s="212">
        <v>1.381</v>
      </c>
      <c r="AD13" s="114"/>
    </row>
    <row r="14" spans="1:33" customFormat="1" ht="14.1" customHeight="1" x14ac:dyDescent="0.15">
      <c r="A14" s="275"/>
      <c r="B14" s="260" t="s">
        <v>25</v>
      </c>
      <c r="C14" s="268"/>
      <c r="D14" s="89">
        <v>8387</v>
      </c>
      <c r="E14" s="112">
        <f>日工会外需国・地域別受注実績2025!D14/'2024'!D14*100</f>
        <v>198.0869154463864</v>
      </c>
      <c r="F14" s="89">
        <v>5388</v>
      </c>
      <c r="G14" s="112">
        <f>日工会外需国・地域別受注実績2025!F14/'2024'!F14*100</f>
        <v>104.43884473735221</v>
      </c>
      <c r="H14" s="89">
        <v>9821</v>
      </c>
      <c r="I14" s="112">
        <f>日工会外需国・地域別受注実績2025!H14/'2024'!H14*100</f>
        <v>227.49594625897615</v>
      </c>
      <c r="J14" s="89">
        <v>4744</v>
      </c>
      <c r="K14" s="112">
        <f>日工会外需国・地域別受注実績2025!J14/'2024'!J14*100</f>
        <v>85.523706508022357</v>
      </c>
      <c r="L14" s="89">
        <v>4527</v>
      </c>
      <c r="M14" s="112">
        <f>日工会外需国・地域別受注実績2025!L14/'2024'!L14*100</f>
        <v>107.83706526917581</v>
      </c>
      <c r="N14" s="89">
        <v>5143</v>
      </c>
      <c r="O14" s="112">
        <f>日工会外需国・地域別受注実績2025!N14/'2024'!N14*100</f>
        <v>110.50709067468844</v>
      </c>
      <c r="P14" s="89">
        <v>6111</v>
      </c>
      <c r="Q14" s="112">
        <f>日工会外需国・地域別受注実績2025!P14/'2024'!P14*100</f>
        <v>122.514033680834</v>
      </c>
      <c r="R14" s="89">
        <v>4982</v>
      </c>
      <c r="S14" s="112">
        <f>日工会外需国・地域別受注実績2025!R14/'2024'!R14*100</f>
        <v>94.60691226737562</v>
      </c>
      <c r="T14" s="89"/>
      <c r="U14" s="112">
        <f>日工会外需国・地域別受注実績2025!T14/'2024'!T14*100</f>
        <v>0</v>
      </c>
      <c r="V14" s="89"/>
      <c r="W14" s="112">
        <f>日工会外需国・地域別受注実績2025!V14/'2024'!V14*100</f>
        <v>0</v>
      </c>
      <c r="X14" s="89"/>
      <c r="Y14" s="112">
        <f>日工会外需国・地域別受注実績2025!X14/'2024'!X14*100</f>
        <v>0</v>
      </c>
      <c r="Z14" s="89"/>
      <c r="AA14" s="112">
        <f>日工会外需国・地域別受注実績2025!Z14/'2024'!Z14*100</f>
        <v>0</v>
      </c>
      <c r="AB14" s="89">
        <f t="shared" si="0"/>
        <v>49103</v>
      </c>
      <c r="AC14" s="212">
        <v>1.28</v>
      </c>
      <c r="AD14" s="114" t="s">
        <v>17</v>
      </c>
    </row>
    <row r="15" spans="1:33" customFormat="1" ht="14.1" customHeight="1" x14ac:dyDescent="0.15">
      <c r="A15" s="275"/>
      <c r="B15" s="260" t="s">
        <v>20</v>
      </c>
      <c r="C15" s="268"/>
      <c r="D15" s="95">
        <v>178</v>
      </c>
      <c r="E15" s="122">
        <f>日工会外需国・地域別受注実績2025!D15/'2024'!D15*100</f>
        <v>8900</v>
      </c>
      <c r="F15" s="95">
        <v>8</v>
      </c>
      <c r="G15" s="122">
        <f>日工会外需国・地域別受注実績2025!F15/'2024'!F15*100</f>
        <v>266.66666666666663</v>
      </c>
      <c r="H15" s="95">
        <v>8</v>
      </c>
      <c r="I15" s="122">
        <f>日工会外需国・地域別受注実績2025!H15/'2024'!H15*100</f>
        <v>61.53846153846154</v>
      </c>
      <c r="J15" s="95">
        <v>6</v>
      </c>
      <c r="K15" s="122">
        <f>日工会外需国・地域別受注実績2025!J15/'2024'!J15*100</f>
        <v>200</v>
      </c>
      <c r="L15" s="95">
        <v>16</v>
      </c>
      <c r="M15" s="122">
        <f>日工会外需国・地域別受注実績2025!L15/'2024'!L15*100</f>
        <v>27.586206896551722</v>
      </c>
      <c r="N15" s="95">
        <v>35</v>
      </c>
      <c r="O15" s="122">
        <f>日工会外需国・地域別受注実績2025!N15/'2024'!N15*100</f>
        <v>1166.6666666666665</v>
      </c>
      <c r="P15" s="95">
        <v>1</v>
      </c>
      <c r="Q15" s="122">
        <f>日工会外需国・地域別受注実績2025!P15/'2024'!P15*100</f>
        <v>33.333333333333329</v>
      </c>
      <c r="R15" s="95">
        <v>3</v>
      </c>
      <c r="S15" s="122">
        <f>日工会外需国・地域別受注実績2025!R15/'2024'!R15*100</f>
        <v>42.857142857142854</v>
      </c>
      <c r="T15" s="95"/>
      <c r="U15" s="122">
        <f>日工会外需国・地域別受注実績2025!T15/'2024'!T15*100</f>
        <v>0</v>
      </c>
      <c r="V15" s="95"/>
      <c r="W15" s="122">
        <f>日工会外需国・地域別受注実績2025!V15/'2024'!V15*100</f>
        <v>0</v>
      </c>
      <c r="X15" s="95"/>
      <c r="Y15" s="122">
        <f>日工会外需国・地域別受注実績2025!X15/'2024'!X15*100</f>
        <v>0</v>
      </c>
      <c r="Z15" s="95"/>
      <c r="AA15" s="122">
        <f>日工会外需国・地域別受注実績2025!Z15/'2024'!Z15*100</f>
        <v>0</v>
      </c>
      <c r="AB15" s="95">
        <f t="shared" si="0"/>
        <v>255</v>
      </c>
      <c r="AC15" s="217">
        <v>2.7719999999999998</v>
      </c>
      <c r="AD15" s="114" t="s">
        <v>17</v>
      </c>
    </row>
    <row r="16" spans="1:33" customFormat="1" ht="14.1" customHeight="1" x14ac:dyDescent="0.15">
      <c r="A16" s="276"/>
      <c r="B16" s="261" t="s">
        <v>21</v>
      </c>
      <c r="C16" s="268"/>
      <c r="D16" s="96">
        <v>13243</v>
      </c>
      <c r="E16" s="124">
        <f>日工会外需国・地域別受注実績2025!D16/'2024'!D16*100</f>
        <v>132.58910692831398</v>
      </c>
      <c r="F16" s="96">
        <f>SUM(F8:F15)</f>
        <v>9700</v>
      </c>
      <c r="G16" s="124">
        <f>日工会外需国・地域別受注実績2025!F16/'2024'!F16*100</f>
        <v>92.983128834355838</v>
      </c>
      <c r="H16" s="96">
        <f>SUM(H8:H15)</f>
        <v>14652</v>
      </c>
      <c r="I16" s="124">
        <f>日工会外需国・地域別受注実績2025!H16/'2024'!H16*100</f>
        <v>163.81932021466906</v>
      </c>
      <c r="J16" s="96">
        <v>9130</v>
      </c>
      <c r="K16" s="124">
        <f>日工会外需国・地域別受注実績2025!J16/'2024'!J16*100</f>
        <v>91.099580921971651</v>
      </c>
      <c r="L16" s="96">
        <f>SUM(L8:L15)</f>
        <v>10198</v>
      </c>
      <c r="M16" s="124">
        <f>日工会外需国・地域別受注実績2025!L16/'2024'!L16*100</f>
        <v>108.35104122396939</v>
      </c>
      <c r="N16" s="96">
        <f>SUM(N8:N15)</f>
        <v>11289</v>
      </c>
      <c r="O16" s="124">
        <f>日工会外需国・地域別受注実績2025!N16/'2024'!N16*100</f>
        <v>112.19439475253428</v>
      </c>
      <c r="P16" s="96">
        <f>SUM(P8:P15)</f>
        <v>12200</v>
      </c>
      <c r="Q16" s="124">
        <f>日工会外需国・地域別受注実績2025!P16/'2024'!P16*100</f>
        <v>123.65700385161161</v>
      </c>
      <c r="R16" s="96">
        <f>SUM(R8:R15)</f>
        <v>10669</v>
      </c>
      <c r="S16" s="124">
        <f>日工会外需国・地域別受注実績2025!R16/'2024'!R16*100</f>
        <v>106.23319725181719</v>
      </c>
      <c r="T16" s="96">
        <f>SUM(T8:T15)</f>
        <v>0</v>
      </c>
      <c r="U16" s="124">
        <f>日工会外需国・地域別受注実績2025!T16/'2024'!T16*100</f>
        <v>0</v>
      </c>
      <c r="V16" s="96">
        <f>SUM(V8:V15)</f>
        <v>0</v>
      </c>
      <c r="W16" s="124">
        <f>日工会外需国・地域別受注実績2025!V16/'2024'!V16*100</f>
        <v>0</v>
      </c>
      <c r="X16" s="96">
        <f>SUM(X8:X15)</f>
        <v>0</v>
      </c>
      <c r="Y16" s="124">
        <f>日工会外需国・地域別受注実績2025!X16/'2024'!X16*100</f>
        <v>0</v>
      </c>
      <c r="Z16" s="96">
        <f>SUM(Z8:Z15)</f>
        <v>0</v>
      </c>
      <c r="AA16" s="124">
        <f>日工会外需国・地域別受注実績2025!Z16/'2024'!Z16*100</f>
        <v>0</v>
      </c>
      <c r="AB16" s="96">
        <f t="shared" si="0"/>
        <v>91081</v>
      </c>
      <c r="AC16" s="219">
        <v>1.1559999999999999</v>
      </c>
      <c r="AD16" s="114" t="s">
        <v>17</v>
      </c>
    </row>
    <row r="17" spans="1:31" customFormat="1" ht="14.1" customHeight="1" x14ac:dyDescent="0.15">
      <c r="A17" s="260" t="s">
        <v>26</v>
      </c>
      <c r="B17" s="261"/>
      <c r="C17" s="268"/>
      <c r="D17" s="234">
        <f>SUM(D16,D7)</f>
        <v>44799</v>
      </c>
      <c r="E17" s="241">
        <f>日工会外需国・地域別受注実績2025!D17/'2024'!D17*100</f>
        <v>121.68681244058128</v>
      </c>
      <c r="F17" s="234">
        <f>SUM(F16,F7)</f>
        <v>41108</v>
      </c>
      <c r="G17" s="241">
        <f>日工会外需国・地域別受注実績2025!F17/'2024'!F17*100</f>
        <v>112.85655456417297</v>
      </c>
      <c r="H17" s="234">
        <f>SUM(H16,H7)</f>
        <v>55508</v>
      </c>
      <c r="I17" s="241">
        <f>日工会外需国・地域別受注実績2025!H17/'2024'!H17*100</f>
        <v>143.97468485760231</v>
      </c>
      <c r="J17" s="234">
        <f>SUM(J16,J7)</f>
        <v>48238</v>
      </c>
      <c r="K17" s="241">
        <f>日工会外需国・地域別受注実績2025!J17/'2024'!J17*100</f>
        <v>114.97556906209034</v>
      </c>
      <c r="L17" s="234">
        <f>SUM(L16,L7)</f>
        <v>45167</v>
      </c>
      <c r="M17" s="241">
        <f>日工会外需国・地域別受注実績2025!L17/'2024'!L17*100</f>
        <v>105.98850170127889</v>
      </c>
      <c r="N17" s="234">
        <f>SUM(N16,N7)</f>
        <v>46675</v>
      </c>
      <c r="O17" s="241">
        <f>日工会外需国・地域別受注実績2025!N17/'2024'!N17*100</f>
        <v>99.314849884035155</v>
      </c>
      <c r="P17" s="234">
        <f>SUM(P16,P7)</f>
        <v>47545</v>
      </c>
      <c r="Q17" s="241">
        <f>日工会外需国・地域別受注実績2025!P17/'2024'!P17*100</f>
        <v>108.61470279161145</v>
      </c>
      <c r="R17" s="234">
        <f>SUM(R16,R7)</f>
        <v>43197</v>
      </c>
      <c r="S17" s="241">
        <f>日工会外需国・地域別受注実績2025!R17/'2024'!R17*100</f>
        <v>98.998487418068478</v>
      </c>
      <c r="T17" s="234">
        <f>SUM(T16,T7)</f>
        <v>0</v>
      </c>
      <c r="U17" s="241">
        <f>日工会外需国・地域別受注実績2025!T17/'2024'!T17*100</f>
        <v>0</v>
      </c>
      <c r="V17" s="234">
        <f>SUM(V16,V7)</f>
        <v>0</v>
      </c>
      <c r="W17" s="241">
        <f>日工会外需国・地域別受注実績2025!V17/'2024'!V17*100</f>
        <v>0</v>
      </c>
      <c r="X17" s="234">
        <f>SUM(X16,X7)</f>
        <v>0</v>
      </c>
      <c r="Y17" s="241">
        <f>日工会外需国・地域別受注実績2025!X17/'2024'!X17*100</f>
        <v>0</v>
      </c>
      <c r="Z17" s="234">
        <f>SUM(Z16,Z7)</f>
        <v>0</v>
      </c>
      <c r="AA17" s="241">
        <f>日工会外需国・地域別受注実績2025!Z17/'2024'!Z17*100</f>
        <v>0</v>
      </c>
      <c r="AB17" s="234">
        <f t="shared" si="0"/>
        <v>372237</v>
      </c>
      <c r="AC17" s="213">
        <v>1.125</v>
      </c>
      <c r="AD17" s="114" t="s">
        <v>17</v>
      </c>
    </row>
    <row r="18" spans="1:31" customFormat="1" ht="14.1" customHeight="1" x14ac:dyDescent="0.15">
      <c r="A18" s="269" t="s">
        <v>27</v>
      </c>
      <c r="B18" s="265" t="s">
        <v>74</v>
      </c>
      <c r="C18" s="127" t="s">
        <v>46</v>
      </c>
      <c r="D18" s="89">
        <v>3042</v>
      </c>
      <c r="E18" s="112">
        <f>日工会外需国・地域別受注実績2025!D18/'2024'!D18*100</f>
        <v>82.956094900463597</v>
      </c>
      <c r="F18" s="89">
        <v>3789</v>
      </c>
      <c r="G18" s="112">
        <f>日工会外需国・地域別受注実績2025!F18/'2024'!F18*100</f>
        <v>91.521739130434781</v>
      </c>
      <c r="H18" s="89">
        <v>3483</v>
      </c>
      <c r="I18" s="112">
        <f>日工会外需国・地域別受注実績2025!H18/'2024'!H18*100</f>
        <v>85.054945054945051</v>
      </c>
      <c r="J18" s="89">
        <v>3379</v>
      </c>
      <c r="K18" s="112">
        <f>日工会外需国・地域別受注実績2025!J18/'2024'!J18*100</f>
        <v>98.34109429569267</v>
      </c>
      <c r="L18" s="89">
        <v>3627</v>
      </c>
      <c r="M18" s="112">
        <f>日工会外需国・地域別受注実績2025!L18/'2024'!L18*100</f>
        <v>103.06905370843991</v>
      </c>
      <c r="N18" s="89">
        <v>3551</v>
      </c>
      <c r="O18" s="112">
        <f>日工会外需国・地域別受注実績2025!N18/'2024'!N18*100</f>
        <v>79.4762757385855</v>
      </c>
      <c r="P18" s="89">
        <v>3435</v>
      </c>
      <c r="Q18" s="112">
        <f>日工会外需国・地域別受注実績2025!P18/'2024'!P18*100</f>
        <v>93.291689299293864</v>
      </c>
      <c r="R18" s="89">
        <v>2720</v>
      </c>
      <c r="S18" s="112">
        <f>日工会外需国・地域別受注実績2025!R18/'2024'!R18*100</f>
        <v>107.34017363851618</v>
      </c>
      <c r="T18" s="89"/>
      <c r="U18" s="112">
        <f>日工会外需国・地域別受注実績2025!T18/'2024'!T18*100</f>
        <v>0</v>
      </c>
      <c r="V18" s="89"/>
      <c r="W18" s="112">
        <f>日工会外需国・地域別受注実績2025!V18/'2024'!V18*100</f>
        <v>0</v>
      </c>
      <c r="X18" s="89"/>
      <c r="Y18" s="112">
        <f>日工会外需国・地域別受注実績2025!X18/'2024'!X18*100</f>
        <v>0</v>
      </c>
      <c r="Z18" s="89"/>
      <c r="AA18" s="112">
        <f>日工会外需国・地域別受注実績2025!Z18/'2024'!Z18*100</f>
        <v>0</v>
      </c>
      <c r="AB18" s="89">
        <f t="shared" si="0"/>
        <v>27026</v>
      </c>
      <c r="AC18" s="218">
        <v>0.91500000000000004</v>
      </c>
      <c r="AD18" s="114" t="s">
        <v>17</v>
      </c>
    </row>
    <row r="19" spans="1:31" customFormat="1" ht="14.1" customHeight="1" x14ac:dyDescent="0.15">
      <c r="A19" s="269"/>
      <c r="B19" s="266"/>
      <c r="C19" s="86" t="s">
        <v>48</v>
      </c>
      <c r="D19" s="89">
        <v>1508</v>
      </c>
      <c r="E19" s="112">
        <f>日工会外需国・地域別受注実績2025!D19/'2024'!D19*100</f>
        <v>60.806451612903224</v>
      </c>
      <c r="F19" s="89">
        <v>1644</v>
      </c>
      <c r="G19" s="112">
        <f>日工会外需国・地域別受注実績2025!F19/'2024'!F19*100</f>
        <v>97.048406139315233</v>
      </c>
      <c r="H19" s="89">
        <v>2740</v>
      </c>
      <c r="I19" s="112">
        <f>日工会外需国・地域別受注実績2025!H19/'2024'!H19*100</f>
        <v>136.18290258449304</v>
      </c>
      <c r="J19" s="89">
        <v>2356</v>
      </c>
      <c r="K19" s="112">
        <f>日工会外需国・地域別受注実績2025!J19/'2024'!J19*100</f>
        <v>85.054151624548737</v>
      </c>
      <c r="L19" s="89">
        <v>3257</v>
      </c>
      <c r="M19" s="112">
        <f>日工会外需国・地域別受注実績2025!L19/'2024'!L19*100</f>
        <v>135.31366846697134</v>
      </c>
      <c r="N19" s="89">
        <v>2026</v>
      </c>
      <c r="O19" s="112">
        <f>日工会外需国・地域別受注実績2025!N19/'2024'!N19*100</f>
        <v>95.341176470588238</v>
      </c>
      <c r="P19" s="89">
        <v>2553</v>
      </c>
      <c r="Q19" s="112">
        <f>日工会外需国・地域別受注実績2025!P19/'2024'!P19*100</f>
        <v>132.96875</v>
      </c>
      <c r="R19" s="89">
        <v>1733</v>
      </c>
      <c r="S19" s="112">
        <f>日工会外需国・地域別受注実績2025!R19/'2024'!R19*100</f>
        <v>178.10894141829394</v>
      </c>
      <c r="T19" s="89"/>
      <c r="U19" s="112">
        <f>日工会外需国・地域別受注実績2025!T19/'2024'!T19*100</f>
        <v>0</v>
      </c>
      <c r="V19" s="89"/>
      <c r="W19" s="112">
        <f>日工会外需国・地域別受注実績2025!V19/'2024'!V19*100</f>
        <v>0</v>
      </c>
      <c r="X19" s="89"/>
      <c r="Y19" s="112">
        <f>日工会外需国・地域別受注実績2025!X19/'2024'!X19*100</f>
        <v>0</v>
      </c>
      <c r="Z19" s="89"/>
      <c r="AA19" s="112">
        <f>日工会外需国・地域別受注実績2025!Z19/'2024'!Z19*100</f>
        <v>0</v>
      </c>
      <c r="AB19" s="89">
        <f t="shared" si="0"/>
        <v>17817</v>
      </c>
      <c r="AC19" s="212">
        <v>1.0880000000000001</v>
      </c>
      <c r="AD19" s="114" t="s">
        <v>17</v>
      </c>
    </row>
    <row r="20" spans="1:31" customFormat="1" ht="14.1" customHeight="1" x14ac:dyDescent="0.15">
      <c r="A20" s="269"/>
      <c r="B20" s="266"/>
      <c r="C20" s="86" t="s">
        <v>49</v>
      </c>
      <c r="D20" s="89">
        <v>1923</v>
      </c>
      <c r="E20" s="112">
        <f>日工会外需国・地域別受注実績2025!D20/'2024'!D20*100</f>
        <v>143.72197309417041</v>
      </c>
      <c r="F20" s="89">
        <v>1634</v>
      </c>
      <c r="G20" s="112">
        <f>日工会外需国・地域別受注実績2025!F20/'2024'!F20*100</f>
        <v>69.502339430029764</v>
      </c>
      <c r="H20" s="89">
        <v>1939</v>
      </c>
      <c r="I20" s="112">
        <f>日工会外需国・地域別受注実績2025!H20/'2024'!H20*100</f>
        <v>120.73474470734745</v>
      </c>
      <c r="J20" s="89">
        <v>1371</v>
      </c>
      <c r="K20" s="112">
        <f>日工会外需国・地域別受注実績2025!J20/'2024'!J20*100</f>
        <v>79.941690962099116</v>
      </c>
      <c r="L20" s="89">
        <v>2138</v>
      </c>
      <c r="M20" s="112">
        <f>日工会外需国・地域別受注実績2025!L20/'2024'!L20*100</f>
        <v>111.76163094615788</v>
      </c>
      <c r="N20" s="89">
        <v>2171</v>
      </c>
      <c r="O20" s="112">
        <f>日工会外需国・地域別受注実績2025!N20/'2024'!N20*100</f>
        <v>82.989296636085626</v>
      </c>
      <c r="P20" s="89">
        <v>2034</v>
      </c>
      <c r="Q20" s="112">
        <f>日工会外需国・地域別受注実績2025!P20/'2024'!P20*100</f>
        <v>93.819188191881921</v>
      </c>
      <c r="R20" s="89">
        <v>928</v>
      </c>
      <c r="S20" s="112">
        <f>日工会外需国・地域別受注実績2025!R20/'2024'!R20*100</f>
        <v>71.660231660231659</v>
      </c>
      <c r="T20" s="89"/>
      <c r="U20" s="112">
        <f>日工会外需国・地域別受注実績2025!T20/'2024'!T20*100</f>
        <v>0</v>
      </c>
      <c r="V20" s="89"/>
      <c r="W20" s="112">
        <f>日工会外需国・地域別受注実績2025!V20/'2024'!V20*100</f>
        <v>0</v>
      </c>
      <c r="X20" s="89"/>
      <c r="Y20" s="112">
        <f>日工会外需国・地域別受注実績2025!X20/'2024'!X20*100</f>
        <v>0</v>
      </c>
      <c r="Z20" s="89"/>
      <c r="AA20" s="112">
        <f>日工会外需国・地域別受注実績2025!Z20/'2024'!Z20*100</f>
        <v>0</v>
      </c>
      <c r="AB20" s="89">
        <f t="shared" si="0"/>
        <v>14138</v>
      </c>
      <c r="AC20" s="212">
        <v>0.94199999999999995</v>
      </c>
      <c r="AD20" s="114" t="s">
        <v>17</v>
      </c>
    </row>
    <row r="21" spans="1:31" customFormat="1" ht="14.1" customHeight="1" x14ac:dyDescent="0.15">
      <c r="A21" s="269"/>
      <c r="B21" s="266"/>
      <c r="C21" s="86" t="s">
        <v>50</v>
      </c>
      <c r="D21" s="89">
        <v>851</v>
      </c>
      <c r="E21" s="112">
        <f>日工会外需国・地域別受注実績2025!D21/'2024'!D21*100</f>
        <v>64.862804878048792</v>
      </c>
      <c r="F21" s="89">
        <v>1262</v>
      </c>
      <c r="G21" s="112">
        <f>日工会外需国・地域別受注実績2025!F21/'2024'!F21*100</f>
        <v>63.576826196473554</v>
      </c>
      <c r="H21" s="89">
        <v>1487</v>
      </c>
      <c r="I21" s="112">
        <f>日工会外需国・地域別受注実績2025!H21/'2024'!H21*100</f>
        <v>86.45348837209302</v>
      </c>
      <c r="J21" s="89">
        <v>673</v>
      </c>
      <c r="K21" s="112">
        <f>日工会外需国・地域別受注実績2025!J21/'2024'!J21*100</f>
        <v>54.23045930701047</v>
      </c>
      <c r="L21" s="89">
        <v>1347</v>
      </c>
      <c r="M21" s="112">
        <f>日工会外需国・地域別受注実績2025!L21/'2024'!L21*100</f>
        <v>86.346153846153854</v>
      </c>
      <c r="N21" s="89">
        <v>1097</v>
      </c>
      <c r="O21" s="112">
        <f>日工会外需国・地域別受注実績2025!N21/'2024'!N21*100</f>
        <v>109.04572564612327</v>
      </c>
      <c r="P21" s="89">
        <v>1176</v>
      </c>
      <c r="Q21" s="112">
        <f>日工会外需国・地域別受注実績2025!P21/'2024'!P21*100</f>
        <v>90.253261703760558</v>
      </c>
      <c r="R21" s="89">
        <v>1898</v>
      </c>
      <c r="S21" s="112">
        <f>日工会外需国・地域別受注実績2025!R21/'2024'!R21*100</f>
        <v>170.83708370837084</v>
      </c>
      <c r="T21" s="89"/>
      <c r="U21" s="112">
        <f>日工会外需国・地域別受注実績2025!T21/'2024'!T21*100</f>
        <v>0</v>
      </c>
      <c r="V21" s="89"/>
      <c r="W21" s="112">
        <f>日工会外需国・地域別受注実績2025!V21/'2024'!V21*100</f>
        <v>0</v>
      </c>
      <c r="X21" s="89"/>
      <c r="Y21" s="112">
        <f>日工会外需国・地域別受注実績2025!X21/'2024'!X21*100</f>
        <v>0</v>
      </c>
      <c r="Z21" s="89"/>
      <c r="AA21" s="112">
        <f>日工会外需国・地域別受注実績2025!Z21/'2024'!Z21*100</f>
        <v>0</v>
      </c>
      <c r="AB21" s="89">
        <f t="shared" si="0"/>
        <v>9791</v>
      </c>
      <c r="AC21" s="212">
        <v>0.871</v>
      </c>
      <c r="AD21" s="114" t="s">
        <v>17</v>
      </c>
    </row>
    <row r="22" spans="1:31" customFormat="1" ht="14.1" customHeight="1" x14ac:dyDescent="0.15">
      <c r="A22" s="269"/>
      <c r="B22" s="266"/>
      <c r="C22" s="86" t="s">
        <v>51</v>
      </c>
      <c r="D22" s="95">
        <v>2098</v>
      </c>
      <c r="E22" s="122">
        <f>日工会外需国・地域別受注実績2025!D22/'2024'!D22*100</f>
        <v>51.547911547911553</v>
      </c>
      <c r="F22" s="95">
        <v>2615</v>
      </c>
      <c r="G22" s="122">
        <f>日工会外需国・地域別受注実績2025!F22/'2024'!F22*100</f>
        <v>86.790574178559581</v>
      </c>
      <c r="H22" s="95">
        <v>2480</v>
      </c>
      <c r="I22" s="122">
        <f>日工会外需国・地域別受注実績2025!H22/'2024'!H22*100</f>
        <v>70.655270655270655</v>
      </c>
      <c r="J22" s="95">
        <v>2160</v>
      </c>
      <c r="K22" s="122">
        <f>日工会外需国・地域別受注実績2025!J22/'2024'!J22*100</f>
        <v>64.787042591481708</v>
      </c>
      <c r="L22" s="95">
        <v>2566</v>
      </c>
      <c r="M22" s="122">
        <f>日工会外需国・地域別受注実績2025!L22/'2024'!L22*100</f>
        <v>71.876750700280112</v>
      </c>
      <c r="N22" s="95">
        <v>2763</v>
      </c>
      <c r="O22" s="122">
        <f>日工会外需国・地域別受注実績2025!N22/'2024'!N22*100</f>
        <v>75.823271130625685</v>
      </c>
      <c r="P22" s="95">
        <v>3140</v>
      </c>
      <c r="Q22" s="122">
        <f>日工会外需国・地域別受注実績2025!P22/'2024'!P22*100</f>
        <v>131.60100586756076</v>
      </c>
      <c r="R22" s="95">
        <v>2340</v>
      </c>
      <c r="S22" s="122">
        <f>日工会外需国・地域別受注実績2025!R22/'2024'!R22*100</f>
        <v>130.6532663316583</v>
      </c>
      <c r="T22" s="95"/>
      <c r="U22" s="122">
        <f>日工会外需国・地域別受注実績2025!T22/'2024'!T22*100</f>
        <v>0</v>
      </c>
      <c r="V22" s="95"/>
      <c r="W22" s="122">
        <f>日工会外需国・地域別受注実績2025!V22/'2024'!V22*100</f>
        <v>0</v>
      </c>
      <c r="X22" s="95"/>
      <c r="Y22" s="122">
        <f>日工会外需国・地域別受注実績2025!X22/'2024'!X22*100</f>
        <v>0</v>
      </c>
      <c r="Z22" s="95"/>
      <c r="AA22" s="122">
        <f>日工会外需国・地域別受注実績2025!Z22/'2024'!Z22*100</f>
        <v>0</v>
      </c>
      <c r="AB22" s="95">
        <f t="shared" si="0"/>
        <v>20162</v>
      </c>
      <c r="AC22" s="217">
        <v>0.79600000000000004</v>
      </c>
      <c r="AD22" s="114" t="s">
        <v>17</v>
      </c>
    </row>
    <row r="23" spans="1:31" customFormat="1" ht="14.1" customHeight="1" x14ac:dyDescent="0.15">
      <c r="A23" s="269"/>
      <c r="B23" s="267"/>
      <c r="C23" s="128" t="s">
        <v>52</v>
      </c>
      <c r="D23" s="235">
        <v>9422</v>
      </c>
      <c r="E23" s="241">
        <f>日工会外需国・地域別受注実績2025!D23/'2024'!D23*100</f>
        <v>73.226082225849069</v>
      </c>
      <c r="F23" s="235">
        <f>SUM(F18:F22)</f>
        <v>10944</v>
      </c>
      <c r="G23" s="241">
        <f>日工会外需国・地域別受注実績2025!F23/'2024'!F23*100</f>
        <v>83.016005461579311</v>
      </c>
      <c r="H23" s="235">
        <f>SUM(H18:H22)</f>
        <v>12129</v>
      </c>
      <c r="I23" s="241">
        <f>日工会外需国・地域別受注実績2025!H23/'2024'!H23*100</f>
        <v>93.710886193309122</v>
      </c>
      <c r="J23" s="235">
        <v>9939</v>
      </c>
      <c r="K23" s="241">
        <f>日工会外需国・地域別受注実績2025!J23/'2024'!J23*100</f>
        <v>79.537451984635084</v>
      </c>
      <c r="L23" s="235">
        <f>SUM(L18:L22)</f>
        <v>12935</v>
      </c>
      <c r="M23" s="241">
        <f>日工会外需国・地域別受注実績2025!L23/'2024'!L23*100</f>
        <v>99.737836379057754</v>
      </c>
      <c r="N23" s="235">
        <f>SUM(N18:N22)</f>
        <v>11608</v>
      </c>
      <c r="O23" s="241">
        <f>日工会外需国・地域別受注実績2025!N23/'2024'!N23*100</f>
        <v>83.757846886499749</v>
      </c>
      <c r="P23" s="235">
        <f>SUM(P18:P22)</f>
        <v>12338</v>
      </c>
      <c r="Q23" s="241">
        <f>日工会外需国・地域別受注実績2025!P23/'2024'!P23*100</f>
        <v>107.67082642464439</v>
      </c>
      <c r="R23" s="235">
        <f>SUM(R18:R22)</f>
        <v>9619</v>
      </c>
      <c r="S23" s="241">
        <f>日工会外需国・地域別受注実績2025!R23/'2024'!R23*100</f>
        <v>124.85721703011423</v>
      </c>
      <c r="T23" s="235">
        <f>SUM(T18:T22)</f>
        <v>0</v>
      </c>
      <c r="U23" s="241">
        <f>日工会外需国・地域別受注実績2025!T23/'2024'!T23*100</f>
        <v>0</v>
      </c>
      <c r="V23" s="235">
        <f>SUM(V18:V22)</f>
        <v>0</v>
      </c>
      <c r="W23" s="241">
        <f>日工会外需国・地域別受注実績2025!V23/'2024'!V23*100</f>
        <v>0</v>
      </c>
      <c r="X23" s="235">
        <f>SUM(X18:X22)</f>
        <v>0</v>
      </c>
      <c r="Y23" s="241">
        <f>日工会外需国・地域別受注実績2025!X23/'2024'!X23*100</f>
        <v>0</v>
      </c>
      <c r="Z23" s="235">
        <f>SUM(Z18:Z22)</f>
        <v>0</v>
      </c>
      <c r="AA23" s="241">
        <f>日工会外需国・地域別受注実績2025!Z23/'2024'!Z23*100</f>
        <v>0</v>
      </c>
      <c r="AB23" s="236">
        <f t="shared" si="0"/>
        <v>88934</v>
      </c>
      <c r="AC23" s="213">
        <v>0.91200000000000003</v>
      </c>
      <c r="AD23" s="114" t="s">
        <v>17</v>
      </c>
    </row>
    <row r="24" spans="1:31" customFormat="1" ht="14.1" customHeight="1" x14ac:dyDescent="0.15">
      <c r="A24" s="269"/>
      <c r="B24" s="271" t="s">
        <v>53</v>
      </c>
      <c r="C24" s="260"/>
      <c r="D24" s="101">
        <v>3617</v>
      </c>
      <c r="E24" s="112">
        <f>日工会外需国・地域別受注実績2025!D24/'2024'!D24*100</f>
        <v>95.184210526315795</v>
      </c>
      <c r="F24" s="101">
        <v>4133</v>
      </c>
      <c r="G24" s="112">
        <f>日工会外需国・地域別受注実績2025!F24/'2024'!F24*100</f>
        <v>110.24273139503869</v>
      </c>
      <c r="H24" s="101">
        <v>4296</v>
      </c>
      <c r="I24" s="112">
        <f>日工会外需国・地域別受注実績2025!H24/'2024'!H24*100</f>
        <v>102.84893464208761</v>
      </c>
      <c r="J24" s="101">
        <v>3701</v>
      </c>
      <c r="K24" s="112">
        <f>日工会外需国・地域別受注実績2025!J24/'2024'!J24*100</f>
        <v>83.412215460897002</v>
      </c>
      <c r="L24" s="101">
        <v>2768</v>
      </c>
      <c r="M24" s="112">
        <f>日工会外需国・地域別受注実績2025!L24/'2024'!L24*100</f>
        <v>64.96127669561136</v>
      </c>
      <c r="N24" s="101">
        <v>3469</v>
      </c>
      <c r="O24" s="112">
        <f>日工会外需国・地域別受注実績2025!N24/'2024'!N24*100</f>
        <v>104.20546710723941</v>
      </c>
      <c r="P24" s="101">
        <v>3967</v>
      </c>
      <c r="Q24" s="112">
        <f>日工会外需国・地域別受注実績2025!P24/'2024'!P24*100</f>
        <v>132.01331114808653</v>
      </c>
      <c r="R24" s="101">
        <v>4433</v>
      </c>
      <c r="S24" s="112">
        <f>日工会外需国・地域別受注実績2025!R24/'2024'!R24*100</f>
        <v>150.98773841961852</v>
      </c>
      <c r="T24" s="101"/>
      <c r="U24" s="112">
        <f>日工会外需国・地域別受注実績2025!T24/'2024'!T24*100</f>
        <v>0</v>
      </c>
      <c r="V24" s="101"/>
      <c r="W24" s="112">
        <f>日工会外需国・地域別受注実績2025!V24/'2024'!V24*100</f>
        <v>0</v>
      </c>
      <c r="X24" s="101"/>
      <c r="Y24" s="112">
        <f>日工会外需国・地域別受注実績2025!X24/'2024'!X24*100</f>
        <v>0</v>
      </c>
      <c r="Z24" s="101"/>
      <c r="AA24" s="112">
        <f>日工会外需国・地域別受注実績2025!Z24/'2024'!Z24*100</f>
        <v>0</v>
      </c>
      <c r="AB24" s="101">
        <f t="shared" si="0"/>
        <v>30384</v>
      </c>
      <c r="AC24" s="218">
        <v>1.0229999999999999</v>
      </c>
      <c r="AD24" s="114"/>
    </row>
    <row r="25" spans="1:31" customFormat="1" ht="14.1" customHeight="1" x14ac:dyDescent="0.15">
      <c r="A25" s="269"/>
      <c r="B25" s="132"/>
      <c r="C25" s="145" t="s">
        <v>66</v>
      </c>
      <c r="D25" s="89">
        <v>1592</v>
      </c>
      <c r="E25" s="112">
        <f>日工会外需国・地域別受注実績2025!D25/'2024'!D25*100</f>
        <v>123.3152594887684</v>
      </c>
      <c r="F25" s="89">
        <v>1703</v>
      </c>
      <c r="G25" s="112">
        <f>日工会外需国・地域別受注実績2025!F25/'2024'!F25*100</f>
        <v>105.31849103277675</v>
      </c>
      <c r="H25" s="89">
        <v>1902</v>
      </c>
      <c r="I25" s="112">
        <f>日工会外需国・地域別受注実績2025!H25/'2024'!H25*100</f>
        <v>122.31511254019291</v>
      </c>
      <c r="J25" s="89">
        <v>1517</v>
      </c>
      <c r="K25" s="112">
        <f>日工会外需国・地域別受注実績2025!J25/'2024'!J25*100</f>
        <v>89.287816362566218</v>
      </c>
      <c r="L25" s="89">
        <v>1058</v>
      </c>
      <c r="M25" s="112">
        <f>日工会外需国・地域別受注実績2025!L25/'2024'!L25*100</f>
        <v>57.065803667745421</v>
      </c>
      <c r="N25" s="89">
        <v>1704</v>
      </c>
      <c r="O25" s="112">
        <f>日工会外需国・地域別受注実績2025!N25/'2024'!N25*100</f>
        <v>111.59135559921414</v>
      </c>
      <c r="P25" s="89">
        <v>1854</v>
      </c>
      <c r="Q25" s="112">
        <f>日工会外需国・地域別受注実績2025!P25/'2024'!P25*100</f>
        <v>157.92163543441228</v>
      </c>
      <c r="R25" s="89">
        <v>2049</v>
      </c>
      <c r="S25" s="112">
        <f>日工会外需国・地域別受注実績2025!R25/'2024'!R25*100</f>
        <v>180.36971830985914</v>
      </c>
      <c r="T25" s="89"/>
      <c r="U25" s="112">
        <f>日工会外需国・地域別受注実績2025!T25/'2024'!T25*100</f>
        <v>0</v>
      </c>
      <c r="V25" s="89"/>
      <c r="W25" s="112">
        <f>日工会外需国・地域別受注実績2025!V25/'2024'!V25*100</f>
        <v>0</v>
      </c>
      <c r="X25" s="89"/>
      <c r="Y25" s="112">
        <f>日工会外需国・地域別受注実績2025!X25/'2024'!X25*100</f>
        <v>0</v>
      </c>
      <c r="Z25" s="89"/>
      <c r="AA25" s="112">
        <f>日工会外需国・地域別受注実績2025!Z25/'2024'!Z25*100</f>
        <v>0</v>
      </c>
      <c r="AB25" s="89">
        <f t="shared" si="0"/>
        <v>13379</v>
      </c>
      <c r="AC25" s="212">
        <v>1.129</v>
      </c>
      <c r="AD25" s="114"/>
    </row>
    <row r="26" spans="1:31" customFormat="1" ht="14.1" customHeight="1" x14ac:dyDescent="0.15">
      <c r="A26" s="269"/>
      <c r="B26" s="132"/>
      <c r="C26" s="145" t="s">
        <v>54</v>
      </c>
      <c r="D26" s="89">
        <v>980</v>
      </c>
      <c r="E26" s="112">
        <f>日工会外需国・地域別受注実績2025!D26/'2024'!D26*100</f>
        <v>57.748968768414855</v>
      </c>
      <c r="F26" s="89">
        <v>1704</v>
      </c>
      <c r="G26" s="112">
        <f>日工会外需国・地域別受注実績2025!F26/'2024'!F26*100</f>
        <v>117.84232365145229</v>
      </c>
      <c r="H26" s="89">
        <v>1341</v>
      </c>
      <c r="I26" s="112">
        <f>日工会外需国・地域別受注実績2025!H26/'2024'!H26*100</f>
        <v>83.188585607940439</v>
      </c>
      <c r="J26" s="89">
        <v>1361</v>
      </c>
      <c r="K26" s="112">
        <f>日工会外需国・地域別受注実績2025!J26/'2024'!J26*100</f>
        <v>65.244487056567593</v>
      </c>
      <c r="L26" s="89">
        <v>901</v>
      </c>
      <c r="M26" s="112">
        <f>日工会外需国・地域別受注実績2025!L26/'2024'!L26*100</f>
        <v>47.722457627118644</v>
      </c>
      <c r="N26" s="89">
        <v>1030</v>
      </c>
      <c r="O26" s="112">
        <f>日工会外需国・地域別受注実績2025!N26/'2024'!N26*100</f>
        <v>73.624017155110792</v>
      </c>
      <c r="P26" s="89">
        <v>-71</v>
      </c>
      <c r="Q26" s="112">
        <f>日工会外需国・地域別受注実績2025!P26/'2024'!P26*100</f>
        <v>-6.1846689895470384</v>
      </c>
      <c r="R26" s="89">
        <v>1650</v>
      </c>
      <c r="S26" s="112">
        <f>日工会外需国・地域別受注実績2025!R26/'2024'!R26*100</f>
        <v>140.30612244897961</v>
      </c>
      <c r="T26" s="89"/>
      <c r="U26" s="112">
        <f>日工会外需国・地域別受注実績2025!T26/'2024'!T26*100</f>
        <v>0</v>
      </c>
      <c r="V26" s="89"/>
      <c r="W26" s="112">
        <f>日工会外需国・地域別受注実績2025!V26/'2024'!V26*100</f>
        <v>0</v>
      </c>
      <c r="X26" s="89"/>
      <c r="Y26" s="112">
        <f>日工会外需国・地域別受注実績2025!X26/'2024'!X26*100</f>
        <v>0</v>
      </c>
      <c r="Z26" s="89"/>
      <c r="AA26" s="112">
        <f>日工会外需国・地域別受注実績2025!Z26/'2024'!Z26*100</f>
        <v>0</v>
      </c>
      <c r="AB26" s="89">
        <f t="shared" si="0"/>
        <v>8896</v>
      </c>
      <c r="AC26" s="212">
        <v>0.71399999999999997</v>
      </c>
      <c r="AD26" s="114"/>
    </row>
    <row r="27" spans="1:31" customFormat="1" ht="14.1" customHeight="1" x14ac:dyDescent="0.15">
      <c r="A27" s="269"/>
      <c r="B27" s="133"/>
      <c r="C27" s="145" t="s">
        <v>55</v>
      </c>
      <c r="D27" s="95">
        <v>536</v>
      </c>
      <c r="E27" s="122">
        <f>日工会外需国・地域別受注実績2025!D27/'2024'!D27*100</f>
        <v>66.009852216748769</v>
      </c>
      <c r="F27" s="95">
        <v>575</v>
      </c>
      <c r="G27" s="122">
        <f>日工会外需国・地域別受注実績2025!F27/'2024'!F27*100</f>
        <v>88.055130168453289</v>
      </c>
      <c r="H27" s="95">
        <v>769</v>
      </c>
      <c r="I27" s="122">
        <f>日工会外需国・地域別受注実績2025!H27/'2024'!H27*100</f>
        <v>103.77867746288798</v>
      </c>
      <c r="J27" s="95">
        <v>626</v>
      </c>
      <c r="K27" s="122">
        <f>日工会外需国・地域別受注実績2025!J27/'2024'!J27*100</f>
        <v>158.08080808080808</v>
      </c>
      <c r="L27" s="95">
        <v>627</v>
      </c>
      <c r="M27" s="122">
        <f>日工会外需国・地域別受注実績2025!L27/'2024'!L27*100</f>
        <v>164.13612565445027</v>
      </c>
      <c r="N27" s="95">
        <v>692</v>
      </c>
      <c r="O27" s="122">
        <f>日工会外需国・地域別受注実績2025!N27/'2024'!N27*100</f>
        <v>270.3125</v>
      </c>
      <c r="P27" s="95">
        <v>1004</v>
      </c>
      <c r="Q27" s="122">
        <f>日工会外需国・地域別受注実績2025!P27/'2024'!P27*100</f>
        <v>210.04184100418408</v>
      </c>
      <c r="R27" s="95">
        <v>519</v>
      </c>
      <c r="S27" s="122">
        <f>日工会外需国・地域別受注実績2025!R27/'2024'!R27*100</f>
        <v>169.60784313725489</v>
      </c>
      <c r="T27" s="95"/>
      <c r="U27" s="122">
        <f>日工会外需国・地域別受注実績2025!T27/'2024'!T27*100</f>
        <v>0</v>
      </c>
      <c r="V27" s="95"/>
      <c r="W27" s="122">
        <f>日工会外需国・地域別受注実績2025!V27/'2024'!V27*100</f>
        <v>0</v>
      </c>
      <c r="X27" s="95"/>
      <c r="Y27" s="122">
        <f>日工会外需国・地域別受注実績2025!X27/'2024'!X27*100</f>
        <v>0</v>
      </c>
      <c r="Z27" s="95"/>
      <c r="AA27" s="122">
        <f>日工会外需国・地域別受注実績2025!Z27/'2024'!Z27*100</f>
        <v>0</v>
      </c>
      <c r="AB27" s="95">
        <f t="shared" si="0"/>
        <v>5348</v>
      </c>
      <c r="AC27" s="217">
        <v>1.329</v>
      </c>
      <c r="AD27" s="114"/>
    </row>
    <row r="28" spans="1:31" customFormat="1" ht="14.1" customHeight="1" x14ac:dyDescent="0.15">
      <c r="A28" s="269"/>
      <c r="B28" s="272" t="s">
        <v>56</v>
      </c>
      <c r="C28" s="260"/>
      <c r="D28" s="149">
        <v>169</v>
      </c>
      <c r="E28" s="242">
        <f>日工会外需国・地域別受注実績2025!D28/'2024'!D28*100</f>
        <v>241.42857142857142</v>
      </c>
      <c r="F28" s="149">
        <v>328</v>
      </c>
      <c r="G28" s="242">
        <f>日工会外需国・地域別受注実績2025!F28/'2024'!F28*100</f>
        <v>164</v>
      </c>
      <c r="H28" s="149">
        <v>82</v>
      </c>
      <c r="I28" s="242">
        <f>日工会外需国・地域別受注実績2025!H28/'2024'!H28*100</f>
        <v>62.595419847328252</v>
      </c>
      <c r="J28" s="149">
        <v>123</v>
      </c>
      <c r="K28" s="242">
        <f>日工会外需国・地域別受注実績2025!J28/'2024'!J28*100</f>
        <v>1230</v>
      </c>
      <c r="L28" s="149">
        <v>99</v>
      </c>
      <c r="M28" s="242">
        <f>日工会外需国・地域別受注実績2025!L28/'2024'!L28*100</f>
        <v>380.76923076923077</v>
      </c>
      <c r="N28" s="149">
        <v>828</v>
      </c>
      <c r="O28" s="242">
        <f>日工会外需国・地域別受注実績2025!N28/'2024'!N28*100</f>
        <v>773.8317757009346</v>
      </c>
      <c r="P28" s="149">
        <v>132</v>
      </c>
      <c r="Q28" s="242">
        <f>日工会外需国・地域別受注実績2025!P28/'2024'!P28*100</f>
        <v>55.230125523012553</v>
      </c>
      <c r="R28" s="149">
        <v>86</v>
      </c>
      <c r="S28" s="242">
        <f>日工会外需国・地域別受注実績2025!R28/'2024'!R28*100</f>
        <v>136.50793650793651</v>
      </c>
      <c r="T28" s="149"/>
      <c r="U28" s="242">
        <f>日工会外需国・地域別受注実績2025!T28/'2024'!T28*100</f>
        <v>0</v>
      </c>
      <c r="V28" s="149"/>
      <c r="W28" s="242">
        <f>日工会外需国・地域別受注実績2025!V28/'2024'!V28*100</f>
        <v>0</v>
      </c>
      <c r="X28" s="149"/>
      <c r="Y28" s="242">
        <f>日工会外需国・地域別受注実績2025!X28/'2024'!X28*100</f>
        <v>0</v>
      </c>
      <c r="Z28" s="149"/>
      <c r="AA28" s="242">
        <f>日工会外需国・地域別受注実績2025!Z28/'2024'!Z28*100</f>
        <v>0</v>
      </c>
      <c r="AB28" s="149">
        <f t="shared" si="0"/>
        <v>1847</v>
      </c>
      <c r="AC28" s="208">
        <v>2.1829999999999998</v>
      </c>
      <c r="AD28" s="114" t="s">
        <v>17</v>
      </c>
    </row>
    <row r="29" spans="1:31" customFormat="1" ht="14.1" customHeight="1" x14ac:dyDescent="0.15">
      <c r="A29" s="269"/>
      <c r="B29" s="273" t="s">
        <v>57</v>
      </c>
      <c r="C29" s="273"/>
      <c r="D29" s="240">
        <v>10</v>
      </c>
      <c r="E29" s="122">
        <f>日工会外需国・地域別受注実績2025!D29/'2024'!D29*100</f>
        <v>250</v>
      </c>
      <c r="F29" s="101">
        <v>17</v>
      </c>
      <c r="G29" s="122">
        <f>日工会外需国・地域別受注実績2025!F29/'2024'!F29*100</f>
        <v>212.5</v>
      </c>
      <c r="H29" s="101">
        <v>14</v>
      </c>
      <c r="I29" s="122">
        <f>日工会外需国・地域別受注実績2025!H29/'2024'!H29*100</f>
        <v>233.33333333333334</v>
      </c>
      <c r="J29" s="101">
        <v>13</v>
      </c>
      <c r="K29" s="122">
        <f>日工会外需国・地域別受注実績2025!J29/'2024'!J29*100</f>
        <v>185.71428571428572</v>
      </c>
      <c r="L29" s="101">
        <v>31</v>
      </c>
      <c r="M29" s="122">
        <f>日工会外需国・地域別受注実績2025!L29/'2024'!L29*100</f>
        <v>442.85714285714289</v>
      </c>
      <c r="N29" s="101">
        <v>13</v>
      </c>
      <c r="O29" s="122">
        <f>日工会外需国・地域別受注実績2025!N29/'2024'!N29*100</f>
        <v>185.71428571428572</v>
      </c>
      <c r="P29" s="101">
        <v>2</v>
      </c>
      <c r="Q29" s="122">
        <f>日工会外需国・地域別受注実績2025!P29/'2024'!P29*100</f>
        <v>28.571428571428569</v>
      </c>
      <c r="R29" s="101">
        <v>5</v>
      </c>
      <c r="S29" s="122">
        <f>日工会外需国・地域別受注実績2025!R29/'2024'!R29*100</f>
        <v>100</v>
      </c>
      <c r="T29" s="101"/>
      <c r="U29" s="122">
        <f>日工会外需国・地域別受注実績2025!T29/'2024'!T29*100</f>
        <v>0</v>
      </c>
      <c r="V29" s="101"/>
      <c r="W29" s="122">
        <f>日工会外需国・地域別受注実績2025!V29/'2024'!V29*100</f>
        <v>0</v>
      </c>
      <c r="X29" s="101"/>
      <c r="Y29" s="122">
        <f>日工会外需国・地域別受注実績2025!X29/'2024'!X29*100</f>
        <v>0</v>
      </c>
      <c r="Z29" s="101"/>
      <c r="AA29" s="122">
        <f>日工会外需国・地域別受注実績2025!Z29/'2024'!Z29*100</f>
        <v>0</v>
      </c>
      <c r="AB29" s="240">
        <f>SUM(D29,F29,H29,J29,L29,N29,P29,R29,T29,V29,X29,Z29)</f>
        <v>105</v>
      </c>
      <c r="AC29" s="220">
        <v>2.0590000000000002</v>
      </c>
      <c r="AD29" s="114" t="s">
        <v>17</v>
      </c>
      <c r="AE29" s="103"/>
    </row>
    <row r="30" spans="1:31" customFormat="1" ht="14.1" customHeight="1" x14ac:dyDescent="0.15">
      <c r="A30" s="270"/>
      <c r="B30" s="261" t="s">
        <v>21</v>
      </c>
      <c r="C30" s="261"/>
      <c r="D30" s="234">
        <f>SUM(D23:D24,D28:D29)</f>
        <v>13218</v>
      </c>
      <c r="E30" s="241">
        <f>日工会外需国・地域別受注実績2025!D30/'2024'!D30*100</f>
        <v>78.955856878322678</v>
      </c>
      <c r="F30" s="234">
        <f>SUM(F23:F24,F28:F29)</f>
        <v>15422</v>
      </c>
      <c r="G30" s="241">
        <f>日工会外需国・地域別受注実績2025!F30/'2024'!F30*100</f>
        <v>89.976662777129519</v>
      </c>
      <c r="H30" s="234">
        <f>SUM(H23:H24,H28:H29)</f>
        <v>16521</v>
      </c>
      <c r="I30" s="241">
        <f>日工会外需国・地域別受注実績2025!H30/'2024'!H30*100</f>
        <v>95.735064031987022</v>
      </c>
      <c r="J30" s="234">
        <f>SUM(J23:J24,J28:J29)</f>
        <v>13776</v>
      </c>
      <c r="K30" s="241">
        <f>日工会外需国・地域別受注実績2025!J30/'2024'!J30*100</f>
        <v>81.274336283185846</v>
      </c>
      <c r="L30" s="234">
        <f>SUM(L23:L24,L28:L29)</f>
        <v>15833</v>
      </c>
      <c r="M30" s="241">
        <f>日工会外需国・地域別受注実績2025!L30/'2024'!L30*100</f>
        <v>91.716387649887039</v>
      </c>
      <c r="N30" s="234">
        <f>SUM(N23:N24,N28:N29)</f>
        <v>15918</v>
      </c>
      <c r="O30" s="241">
        <f>日工会外需国・地域別受注実績2025!N30/'2024'!N30*100</f>
        <v>92.000924748583984</v>
      </c>
      <c r="P30" s="234">
        <f>SUM(P23:P24,P28:P29)</f>
        <v>16439</v>
      </c>
      <c r="Q30" s="241">
        <f>日工会外需国・地域別受注実績2025!P30/'2024'!P30*100</f>
        <v>111.75390890550645</v>
      </c>
      <c r="R30" s="234">
        <f>SUM(R23:R24,R28:R29)</f>
        <v>14143</v>
      </c>
      <c r="S30" s="241">
        <f>日工会外需国・地域別受注実績2025!R30/'2024'!R30*100</f>
        <v>132.07881957415017</v>
      </c>
      <c r="T30" s="234">
        <f>SUM(T23:T24,T28:T29)</f>
        <v>0</v>
      </c>
      <c r="U30" s="241">
        <f>日工会外需国・地域別受注実績2025!T30/'2024'!T30*100</f>
        <v>0</v>
      </c>
      <c r="V30" s="234">
        <f>SUM(V23:V24,V28:V29)</f>
        <v>0</v>
      </c>
      <c r="W30" s="241">
        <f>日工会外需国・地域別受注実績2025!V30/'2024'!V30*100</f>
        <v>0</v>
      </c>
      <c r="X30" s="234">
        <f>SUM(X23:X24,X28:X29)</f>
        <v>0</v>
      </c>
      <c r="Y30" s="241">
        <f>日工会外需国・地域別受注実績2025!X30/'2024'!X30*100</f>
        <v>0</v>
      </c>
      <c r="Z30" s="234">
        <f>SUM(Z23:Z24,Z28:Z29)</f>
        <v>0</v>
      </c>
      <c r="AA30" s="241">
        <f>日工会外需国・地域別受注実績2025!Z30/'2024'!Z30*100</f>
        <v>0</v>
      </c>
      <c r="AB30" s="234">
        <f t="shared" si="0"/>
        <v>121270</v>
      </c>
      <c r="AC30" s="213">
        <v>0.94699999999999995</v>
      </c>
      <c r="AD30" s="114" t="s">
        <v>17</v>
      </c>
      <c r="AE30" s="103"/>
    </row>
    <row r="31" spans="1:31" customFormat="1" ht="14.1" customHeight="1" x14ac:dyDescent="0.15">
      <c r="A31" s="265" t="s">
        <v>29</v>
      </c>
      <c r="B31" s="260" t="s">
        <v>30</v>
      </c>
      <c r="C31" s="261"/>
      <c r="D31" s="61">
        <v>20768</v>
      </c>
      <c r="E31" s="112">
        <f>日工会外需国・地域別受注実績2025!D31/'2024'!D31*100</f>
        <v>98.650959528785862</v>
      </c>
      <c r="F31" s="61">
        <v>23026</v>
      </c>
      <c r="G31" s="112">
        <f>日工会外需国・地域別受注実績2025!F31/'2024'!F31*100</f>
        <v>101.95262342262563</v>
      </c>
      <c r="H31" s="61">
        <v>24703</v>
      </c>
      <c r="I31" s="112">
        <f>日工会外需国・地域別受注実績2025!H31/'2024'!H31*100</f>
        <v>102.11648960357158</v>
      </c>
      <c r="J31" s="61">
        <v>27226</v>
      </c>
      <c r="K31" s="112">
        <f>日工会外需国・地域別受注実績2025!J31/'2024'!J31*100</f>
        <v>144.06053230329647</v>
      </c>
      <c r="L31" s="61">
        <v>28990</v>
      </c>
      <c r="M31" s="112">
        <f>日工会外需国・地域別受注実績2025!L31/'2024'!L31*100</f>
        <v>122.83898305084746</v>
      </c>
      <c r="N31" s="61">
        <v>24929</v>
      </c>
      <c r="O31" s="112">
        <f>日工会外需国・地域別受注実績2025!N31/'2024'!N31*100</f>
        <v>116.5287710933483</v>
      </c>
      <c r="P31" s="61">
        <v>23791</v>
      </c>
      <c r="Q31" s="112">
        <f>日工会外需国・地域別受注実績2025!P31/'2024'!P31*100</f>
        <v>103.59226682922582</v>
      </c>
      <c r="R31" s="61">
        <v>24080</v>
      </c>
      <c r="S31" s="112">
        <f>日工会外需国・地域別受注実績2025!R31/'2024'!R31*100</f>
        <v>117.42331886672844</v>
      </c>
      <c r="T31" s="61"/>
      <c r="U31" s="112">
        <f>日工会外需国・地域別受注実績2025!T31/'2024'!T31*100</f>
        <v>0</v>
      </c>
      <c r="V31" s="61"/>
      <c r="W31" s="112">
        <f>日工会外需国・地域別受注実績2025!V31/'2024'!V31*100</f>
        <v>0</v>
      </c>
      <c r="X31" s="61"/>
      <c r="Y31" s="112">
        <f>日工会外需国・地域別受注実績2025!X31/'2024'!X31*100</f>
        <v>0</v>
      </c>
      <c r="Z31" s="61"/>
      <c r="AA31" s="112">
        <f>日工会外需国・地域別受注実績2025!Z31/'2024'!Z31*100</f>
        <v>0</v>
      </c>
      <c r="AB31" s="61">
        <f t="shared" si="0"/>
        <v>197513</v>
      </c>
      <c r="AC31" s="218">
        <v>1.127</v>
      </c>
      <c r="AD31" s="114" t="s">
        <v>17</v>
      </c>
      <c r="AE31" s="103"/>
    </row>
    <row r="32" spans="1:31" customFormat="1" ht="14.1" customHeight="1" x14ac:dyDescent="0.15">
      <c r="A32" s="266"/>
      <c r="B32" s="260" t="s">
        <v>31</v>
      </c>
      <c r="C32" s="261"/>
      <c r="D32" s="89">
        <v>1839</v>
      </c>
      <c r="E32" s="112">
        <f>日工会外需国・地域別受注実績2025!D32/'2024'!D32*100</f>
        <v>105.20594965675056</v>
      </c>
      <c r="F32" s="89">
        <v>1719</v>
      </c>
      <c r="G32" s="112">
        <f>日工会外需国・地域別受注実績2025!F32/'2024'!F32*100</f>
        <v>122.5231646471846</v>
      </c>
      <c r="H32" s="89">
        <v>593</v>
      </c>
      <c r="I32" s="112">
        <f>日工会外需国・地域別受注実績2025!H32/'2024'!H32*100</f>
        <v>40.981340704906707</v>
      </c>
      <c r="J32" s="89">
        <v>831</v>
      </c>
      <c r="K32" s="112">
        <f>日工会外需国・地域別受注実績2025!J32/'2024'!J32*100</f>
        <v>38.312586445366534</v>
      </c>
      <c r="L32" s="89">
        <v>1260</v>
      </c>
      <c r="M32" s="112">
        <f>日工会外需国・地域別受注実績2025!L32/'2024'!L32*100</f>
        <v>75.630252100840337</v>
      </c>
      <c r="N32" s="89">
        <v>948</v>
      </c>
      <c r="O32" s="112">
        <f>日工会外需国・地域別受注実績2025!N32/'2024'!N32*100</f>
        <v>71.117779444861213</v>
      </c>
      <c r="P32" s="89">
        <v>1118</v>
      </c>
      <c r="Q32" s="112">
        <f>日工会外需国・地域別受注実績2025!P32/'2024'!P32*100</f>
        <v>74.137931034482762</v>
      </c>
      <c r="R32" s="89">
        <v>3597</v>
      </c>
      <c r="S32" s="112">
        <f>日工会外需国・地域別受注実績2025!R32/'2024'!R32*100</f>
        <v>402.34899328859058</v>
      </c>
      <c r="T32" s="89"/>
      <c r="U32" s="112">
        <f>日工会外需国・地域別受注実績2025!T32/'2024'!T32*100</f>
        <v>0</v>
      </c>
      <c r="V32" s="89"/>
      <c r="W32" s="112">
        <f>日工会外需国・地域別受注実績2025!V32/'2024'!V32*100</f>
        <v>0</v>
      </c>
      <c r="X32" s="89"/>
      <c r="Y32" s="112">
        <f>日工会外需国・地域別受注実績2025!X32/'2024'!X32*100</f>
        <v>0</v>
      </c>
      <c r="Z32" s="89"/>
      <c r="AA32" s="112">
        <f>日工会外需国・地域別受注実績2025!Z32/'2024'!Z32*100</f>
        <v>0</v>
      </c>
      <c r="AB32" s="89">
        <f t="shared" si="0"/>
        <v>11905</v>
      </c>
      <c r="AC32" s="212">
        <v>0.97799999999999998</v>
      </c>
      <c r="AD32" s="114" t="s">
        <v>17</v>
      </c>
      <c r="AE32" s="103"/>
    </row>
    <row r="33" spans="1:31" customFormat="1" ht="14.1" customHeight="1" x14ac:dyDescent="0.15">
      <c r="A33" s="266"/>
      <c r="B33" s="260" t="s">
        <v>32</v>
      </c>
      <c r="C33" s="261"/>
      <c r="D33" s="95">
        <v>1551</v>
      </c>
      <c r="E33" s="122">
        <f>日工会外需国・地域別受注実績2025!D33/'2024'!D33*100</f>
        <v>101.70491803278689</v>
      </c>
      <c r="F33" s="95">
        <v>997</v>
      </c>
      <c r="G33" s="122">
        <f>日工会外需国・地域別受注実績2025!F33/'2024'!F33*100</f>
        <v>60.168980084490045</v>
      </c>
      <c r="H33" s="95">
        <v>1981</v>
      </c>
      <c r="I33" s="122">
        <f>日工会外需国・地域別受注実績2025!H33/'2024'!H33*100</f>
        <v>76.723470178156475</v>
      </c>
      <c r="J33" s="95">
        <v>3968</v>
      </c>
      <c r="K33" s="122">
        <f>日工会外需国・地域別受注実績2025!J33/'2024'!J33*100</f>
        <v>243.13725490196077</v>
      </c>
      <c r="L33" s="95">
        <v>2541</v>
      </c>
      <c r="M33" s="122">
        <f>日工会外需国・地域別受注実績2025!L33/'2024'!L33*100</f>
        <v>107.39644970414201</v>
      </c>
      <c r="N33" s="95">
        <v>2364</v>
      </c>
      <c r="O33" s="122">
        <f>日工会外需国・地域別受注実績2025!N33/'2024'!N33*100</f>
        <v>269.86301369863014</v>
      </c>
      <c r="P33" s="95">
        <v>1804</v>
      </c>
      <c r="Q33" s="122">
        <f>日工会外需国・地域別受注実績2025!P33/'2024'!P33*100</f>
        <v>73.066018631024704</v>
      </c>
      <c r="R33" s="95">
        <v>1400</v>
      </c>
      <c r="S33" s="122">
        <f>日工会外需国・地域別受注実績2025!R33/'2024'!R33*100</f>
        <v>88.663711209626356</v>
      </c>
      <c r="T33" s="95"/>
      <c r="U33" s="122">
        <f>日工会外需国・地域別受注実績2025!T33/'2024'!T33*100</f>
        <v>0</v>
      </c>
      <c r="V33" s="95"/>
      <c r="W33" s="122">
        <f>日工会外需国・地域別受注実績2025!V33/'2024'!V33*100</f>
        <v>0</v>
      </c>
      <c r="X33" s="95"/>
      <c r="Y33" s="122">
        <f>日工会外需国・地域別受注実績2025!X33/'2024'!X33*100</f>
        <v>0</v>
      </c>
      <c r="Z33" s="95"/>
      <c r="AA33" s="122">
        <f>日工会外需国・地域別受注実績2025!Z33/'2024'!Z33*100</f>
        <v>0</v>
      </c>
      <c r="AB33" s="95">
        <f t="shared" si="0"/>
        <v>16606</v>
      </c>
      <c r="AC33" s="217">
        <v>1.131</v>
      </c>
      <c r="AD33" s="114" t="s">
        <v>17</v>
      </c>
      <c r="AE33" s="103"/>
    </row>
    <row r="34" spans="1:31" customFormat="1" ht="14.1" customHeight="1" x14ac:dyDescent="0.15">
      <c r="A34" s="267"/>
      <c r="B34" s="261" t="s">
        <v>21</v>
      </c>
      <c r="C34" s="261"/>
      <c r="D34" s="234">
        <f>SUM(D31:D33)</f>
        <v>24158</v>
      </c>
      <c r="E34" s="241">
        <f>日工会外需国・地域別受注実績2025!D34/'2024'!D34*100</f>
        <v>99.313463514902367</v>
      </c>
      <c r="F34" s="234">
        <f>SUM(F31:F33)</f>
        <v>25742</v>
      </c>
      <c r="G34" s="241">
        <f>日工会外需国・地域別受注実績2025!F34/'2024'!F34*100</f>
        <v>100.37824137258724</v>
      </c>
      <c r="H34" s="234">
        <f>SUM(H31:H33)</f>
        <v>27277</v>
      </c>
      <c r="I34" s="241">
        <f>日工会外需国・地域別受注実績2025!H34/'2024'!H34*100</f>
        <v>96.658398299078669</v>
      </c>
      <c r="J34" s="234">
        <f>SUM(J31:J33)</f>
        <v>32025</v>
      </c>
      <c r="K34" s="241">
        <f>日工会外需国・地域別受注実績2025!J34/'2024'!J34*100</f>
        <v>141.07929515418502</v>
      </c>
      <c r="L34" s="234">
        <f>SUM(L31:L33)</f>
        <v>32791</v>
      </c>
      <c r="M34" s="241">
        <f>日工会外需国・地域別受注実績2025!L34/'2024'!L34*100</f>
        <v>118.6703821656051</v>
      </c>
      <c r="N34" s="234">
        <f>SUM(N31:N33)</f>
        <v>28241</v>
      </c>
      <c r="O34" s="241">
        <f>日工会外需国・地域別受注実績2025!N34/'2024'!N34*100</f>
        <v>119.65511397339208</v>
      </c>
      <c r="P34" s="234">
        <f>SUM(P31:P33)</f>
        <v>26713</v>
      </c>
      <c r="Q34" s="241">
        <f>日工会外需国・地域別受注実績2025!P34/'2024'!P34*100</f>
        <v>99.146345989681919</v>
      </c>
      <c r="R34" s="234">
        <f>SUM(R31:R33)</f>
        <v>29077</v>
      </c>
      <c r="S34" s="241">
        <f>日工会外需国・地域別受注実績2025!R34/'2024'!R34*100</f>
        <v>126.53176675369886</v>
      </c>
      <c r="T34" s="234">
        <f>SUM(T31:T33)</f>
        <v>0</v>
      </c>
      <c r="U34" s="241">
        <f>日工会外需国・地域別受注実績2025!T34/'2024'!T34*100</f>
        <v>0</v>
      </c>
      <c r="V34" s="234">
        <f>SUM(V31:V33)</f>
        <v>0</v>
      </c>
      <c r="W34" s="241">
        <f>日工会外需国・地域別受注実績2025!V34/'2024'!V34*100</f>
        <v>0</v>
      </c>
      <c r="X34" s="234">
        <f>SUM(X31:X33)</f>
        <v>0</v>
      </c>
      <c r="Y34" s="241">
        <f>日工会外需国・地域別受注実績2025!X34/'2024'!X34*100</f>
        <v>0</v>
      </c>
      <c r="Z34" s="234">
        <f>SUM(Z31:Z33)</f>
        <v>0</v>
      </c>
      <c r="AA34" s="241">
        <f>日工会外需国・地域別受注実績2025!Z34/'2024'!Z34*100</f>
        <v>0</v>
      </c>
      <c r="AB34" s="234">
        <f t="shared" si="0"/>
        <v>226024</v>
      </c>
      <c r="AC34" s="213">
        <v>1.119</v>
      </c>
      <c r="AD34" s="114" t="s">
        <v>17</v>
      </c>
      <c r="AE34" s="103"/>
    </row>
    <row r="35" spans="1:31" customFormat="1" ht="14.1" customHeight="1" x14ac:dyDescent="0.15">
      <c r="A35" s="265" t="s">
        <v>33</v>
      </c>
      <c r="B35" s="260" t="s">
        <v>34</v>
      </c>
      <c r="C35" s="261"/>
      <c r="D35" s="149">
        <v>699</v>
      </c>
      <c r="E35" s="242">
        <f>日工会外需国・地域別受注実績2025!D35/'2024'!D35*100</f>
        <v>153.62637362637363</v>
      </c>
      <c r="F35" s="149">
        <v>611</v>
      </c>
      <c r="G35" s="242">
        <f>日工会外需国・地域別受注実績2025!F35/'2024'!F35*100</f>
        <v>55.850091407678249</v>
      </c>
      <c r="H35" s="149">
        <v>1552</v>
      </c>
      <c r="I35" s="242">
        <f>日工会外需国・地域別受注実績2025!H35/'2024'!H35*100</f>
        <v>125.06043513295728</v>
      </c>
      <c r="J35" s="149">
        <v>650</v>
      </c>
      <c r="K35" s="242">
        <f>日工会外需国・地域別受注実績2025!J35/'2024'!J35*100</f>
        <v>38.123167155425222</v>
      </c>
      <c r="L35" s="149">
        <v>853</v>
      </c>
      <c r="M35" s="242">
        <f>日工会外需国・地域別受注実績2025!L35/'2024'!L35*100</f>
        <v>123.08802308802309</v>
      </c>
      <c r="N35" s="149">
        <v>896</v>
      </c>
      <c r="O35" s="242">
        <f>日工会外需国・地域別受注実績2025!N35/'2024'!N35*100</f>
        <v>139.5638629283489</v>
      </c>
      <c r="P35" s="149">
        <v>952</v>
      </c>
      <c r="Q35" s="242">
        <f>日工会外需国・地域別受注実績2025!P35/'2024'!P35*100</f>
        <v>93.978282329713721</v>
      </c>
      <c r="R35" s="149">
        <v>1018</v>
      </c>
      <c r="S35" s="242">
        <f>日工会外需国・地域別受注実績2025!R35/'2024'!R35*100</f>
        <v>247.68856447688563</v>
      </c>
      <c r="T35" s="149"/>
      <c r="U35" s="242">
        <f>日工会外需国・地域別受注実績2025!T35/'2024'!T35*100</f>
        <v>0</v>
      </c>
      <c r="V35" s="149"/>
      <c r="W35" s="242">
        <f>日工会外需国・地域別受注実績2025!V35/'2024'!V35*100</f>
        <v>0</v>
      </c>
      <c r="X35" s="149"/>
      <c r="Y35" s="242">
        <f>日工会外需国・地域別受注実績2025!X35/'2024'!X35*100</f>
        <v>0</v>
      </c>
      <c r="Z35" s="149"/>
      <c r="AA35" s="242">
        <f>日工会外需国・地域別受注実績2025!Z35/'2024'!Z35*100</f>
        <v>0</v>
      </c>
      <c r="AB35" s="149">
        <f t="shared" si="0"/>
        <v>7231</v>
      </c>
      <c r="AC35" s="208">
        <v>0.997</v>
      </c>
      <c r="AD35" s="114" t="s">
        <v>17</v>
      </c>
      <c r="AE35" s="103"/>
    </row>
    <row r="36" spans="1:31" customFormat="1" ht="14.1" customHeight="1" x14ac:dyDescent="0.15">
      <c r="A36" s="266"/>
      <c r="B36" s="260" t="s">
        <v>20</v>
      </c>
      <c r="C36" s="261"/>
      <c r="D36" s="104">
        <v>29</v>
      </c>
      <c r="E36" s="136">
        <f>日工会外需国・地域別受注実績2025!D36/'2024'!D36*100</f>
        <v>13.615023474178404</v>
      </c>
      <c r="F36" s="104">
        <v>439</v>
      </c>
      <c r="G36" s="136">
        <f>日工会外需国・地域別受注実績2025!F36/'2024'!F36*100</f>
        <v>2195</v>
      </c>
      <c r="H36" s="104">
        <v>106</v>
      </c>
      <c r="I36" s="136">
        <f>日工会外需国・地域別受注実績2025!H36/'2024'!H36*100</f>
        <v>392.59259259259261</v>
      </c>
      <c r="J36" s="104">
        <v>177</v>
      </c>
      <c r="K36" s="136">
        <f>日工会外需国・地域別受注実績2025!J36/'2024'!J36*100</f>
        <v>536.36363636363637</v>
      </c>
      <c r="L36" s="104">
        <v>50</v>
      </c>
      <c r="M36" s="136">
        <f>日工会外需国・地域別受注実績2025!L36/'2024'!L36*100</f>
        <v>39.0625</v>
      </c>
      <c r="N36" s="104">
        <v>52</v>
      </c>
      <c r="O36" s="136">
        <f>日工会外需国・地域別受注実績2025!N36/'2024'!N36*100</f>
        <v>1.5007215007215007</v>
      </c>
      <c r="P36" s="104">
        <v>107</v>
      </c>
      <c r="Q36" s="136">
        <f>日工会外需国・地域別受注実績2025!P36/'2024'!P36*100</f>
        <v>148.61111111111111</v>
      </c>
      <c r="R36" s="104">
        <v>33</v>
      </c>
      <c r="S36" s="136">
        <f>日工会外需国・地域別受注実績2025!R36/'2024'!R36*100</f>
        <v>91.666666666666657</v>
      </c>
      <c r="T36" s="104"/>
      <c r="U36" s="136">
        <f>日工会外需国・地域別受注実績2025!T36/'2024'!T36*100</f>
        <v>0</v>
      </c>
      <c r="V36" s="104"/>
      <c r="W36" s="136">
        <f>日工会外需国・地域別受注実績2025!V36/'2024'!V36*100</f>
        <v>0</v>
      </c>
      <c r="X36" s="104"/>
      <c r="Y36" s="136">
        <f>日工会外需国・地域別受注実績2025!X36/'2024'!X36*100</f>
        <v>0</v>
      </c>
      <c r="Z36" s="104"/>
      <c r="AA36" s="136">
        <f>日工会外需国・地域別受注実績2025!Z36/'2024'!Z36*100</f>
        <v>0</v>
      </c>
      <c r="AB36" s="104">
        <f t="shared" si="0"/>
        <v>993</v>
      </c>
      <c r="AC36" s="243">
        <v>0.249</v>
      </c>
      <c r="AD36" s="114" t="s">
        <v>17</v>
      </c>
      <c r="AE36" s="103"/>
    </row>
    <row r="37" spans="1:31" customFormat="1" ht="14.1" customHeight="1" x14ac:dyDescent="0.15">
      <c r="A37" s="267"/>
      <c r="B37" s="261" t="s">
        <v>21</v>
      </c>
      <c r="C37" s="261"/>
      <c r="D37" s="244">
        <f>SUM(D35:D36)</f>
        <v>728</v>
      </c>
      <c r="E37" s="245">
        <f>日工会外需国・地域別受注実績2025!D37/'2024'!D37*100</f>
        <v>108.9820359281437</v>
      </c>
      <c r="F37" s="244">
        <f>SUM(F35:F36)</f>
        <v>1050</v>
      </c>
      <c r="G37" s="245">
        <f>日工会外需国・地域別受注実績2025!F37/'2024'!F37*100</f>
        <v>94.254937163375232</v>
      </c>
      <c r="H37" s="244">
        <f>SUM(H35:H36)</f>
        <v>1658</v>
      </c>
      <c r="I37" s="245">
        <f>日工会外需国・地域別受注実績2025!H37/'2024'!H37*100</f>
        <v>130.75709779179812</v>
      </c>
      <c r="J37" s="244">
        <f>SUM(J35:J36)</f>
        <v>827</v>
      </c>
      <c r="K37" s="245">
        <f>日工会外需国・地域別受注実績2025!J37/'2024'!J37*100</f>
        <v>47.583429228998845</v>
      </c>
      <c r="L37" s="244">
        <f>SUM(L35:L36)</f>
        <v>903</v>
      </c>
      <c r="M37" s="245">
        <f>日工会外需国・地域別受注実績2025!L37/'2024'!L37*100</f>
        <v>109.98781973203411</v>
      </c>
      <c r="N37" s="244">
        <f>SUM(N35:N36)</f>
        <v>948</v>
      </c>
      <c r="O37" s="245">
        <f>日工会外需国・地域別受注実績2025!N37/'2024'!N37*100</f>
        <v>23.082542001460922</v>
      </c>
      <c r="P37" s="244">
        <f>SUM(P35:P36)</f>
        <v>1059</v>
      </c>
      <c r="Q37" s="245">
        <f>日工会外需国・地域別受注実績2025!P37/'2024'!P37*100</f>
        <v>97.603686635944698</v>
      </c>
      <c r="R37" s="244">
        <f>SUM(R35:R36)</f>
        <v>1051</v>
      </c>
      <c r="S37" s="245">
        <f>日工会外需国・地域別受注実績2025!R37/'2024'!R37*100</f>
        <v>235.12304250559285</v>
      </c>
      <c r="T37" s="244">
        <f>SUM(T35:T36)</f>
        <v>0</v>
      </c>
      <c r="U37" s="245">
        <f>日工会外需国・地域別受注実績2025!T37/'2024'!T37*100</f>
        <v>0</v>
      </c>
      <c r="V37" s="244">
        <f>SUM(V35:V36)</f>
        <v>0</v>
      </c>
      <c r="W37" s="245">
        <f>日工会外需国・地域別受注実績2025!V37/'2024'!V37*100</f>
        <v>0</v>
      </c>
      <c r="X37" s="244">
        <f>SUM(X35:X36)</f>
        <v>0</v>
      </c>
      <c r="Y37" s="245">
        <f>日工会外需国・地域別受注実績2025!X37/'2024'!X37*100</f>
        <v>0</v>
      </c>
      <c r="Z37" s="244">
        <f>SUM(Z35:Z36)</f>
        <v>0</v>
      </c>
      <c r="AA37" s="245">
        <f>日工会外需国・地域別受注実績2025!Z37/'2024'!Z37*100</f>
        <v>0</v>
      </c>
      <c r="AB37" s="244">
        <f t="shared" si="0"/>
        <v>8224</v>
      </c>
      <c r="AC37" s="246">
        <v>0.73099999999999998</v>
      </c>
      <c r="AD37" s="114" t="s">
        <v>17</v>
      </c>
      <c r="AE37" s="103"/>
    </row>
    <row r="38" spans="1:31" customFormat="1" ht="14.1" customHeight="1" x14ac:dyDescent="0.15">
      <c r="A38" s="255" t="s">
        <v>58</v>
      </c>
      <c r="B38" s="258" t="s">
        <v>35</v>
      </c>
      <c r="C38" s="259"/>
      <c r="D38" s="247">
        <v>701</v>
      </c>
      <c r="E38" s="242">
        <f>日工会外需国・地域別受注実績2025!D38/'2024'!D38*100</f>
        <v>114.72995090016367</v>
      </c>
      <c r="F38" s="247">
        <v>466</v>
      </c>
      <c r="G38" s="242">
        <f>日工会外需国・地域別受注実績2025!F38/'2024'!F38*100</f>
        <v>78.319327731092443</v>
      </c>
      <c r="H38" s="247">
        <v>611</v>
      </c>
      <c r="I38" s="242">
        <f>日工会外需国・地域別受注実績2025!H38/'2024'!H38*100</f>
        <v>115.06591337099812</v>
      </c>
      <c r="J38" s="247">
        <v>520</v>
      </c>
      <c r="K38" s="242">
        <f>日工会外需国・地域別受注実績2025!J38/'2024'!J38*100</f>
        <v>163.52201257861637</v>
      </c>
      <c r="L38" s="247">
        <v>435</v>
      </c>
      <c r="M38" s="242">
        <f>日工会外需国・地域別受注実績2025!L38/'2024'!L38*100</f>
        <v>50.115207373271886</v>
      </c>
      <c r="N38" s="247">
        <v>1043</v>
      </c>
      <c r="O38" s="242">
        <f>日工会外需国・地域別受注実績2025!N38/'2024'!N38*100</f>
        <v>123.87173396674585</v>
      </c>
      <c r="P38" s="247">
        <v>468</v>
      </c>
      <c r="Q38" s="242">
        <f>日工会外需国・地域別受注実績2025!P38/'2024'!P38*100</f>
        <v>68.321167883211672</v>
      </c>
      <c r="R38" s="247">
        <v>455</v>
      </c>
      <c r="S38" s="242">
        <f>日工会外需国・地域別受注実績2025!R38/'2024'!R38*100</f>
        <v>84.103512014787427</v>
      </c>
      <c r="T38" s="247"/>
      <c r="U38" s="242">
        <f>日工会外需国・地域別受注実績2025!T38/'2024'!T38*100</f>
        <v>0</v>
      </c>
      <c r="V38" s="247"/>
      <c r="W38" s="242">
        <f>日工会外需国・地域別受注実績2025!V38/'2024'!V38*100</f>
        <v>0</v>
      </c>
      <c r="X38" s="247"/>
      <c r="Y38" s="242">
        <f>日工会外需国・地域別受注実績2025!X38/'2024'!X38*100</f>
        <v>0</v>
      </c>
      <c r="Z38" s="247"/>
      <c r="AA38" s="242">
        <f>日工会外需国・地域別受注実績2025!Z38/'2024'!Z38*100</f>
        <v>0</v>
      </c>
      <c r="AB38" s="247">
        <f t="shared" si="0"/>
        <v>4699</v>
      </c>
      <c r="AC38" s="248">
        <v>0.94099999999999995</v>
      </c>
      <c r="AD38" s="114" t="s">
        <v>17</v>
      </c>
      <c r="AE38" s="103"/>
    </row>
    <row r="39" spans="1:31" customFormat="1" ht="14.1" customHeight="1" x14ac:dyDescent="0.15">
      <c r="A39" s="256"/>
      <c r="B39" s="260" t="s">
        <v>20</v>
      </c>
      <c r="C39" s="261"/>
      <c r="D39" s="249">
        <v>2</v>
      </c>
      <c r="E39" s="122">
        <f>日工会外需国・地域別受注実績2025!D39/'2024'!D39*100</f>
        <v>1.4492753623188406</v>
      </c>
      <c r="F39" s="249">
        <v>1</v>
      </c>
      <c r="G39" s="122">
        <f>日工会外需国・地域別受注実績2025!F39/'2024'!F39*100</f>
        <v>1.1235955056179776</v>
      </c>
      <c r="H39" s="249">
        <v>0</v>
      </c>
      <c r="I39" s="122">
        <f>日工会外需国・地域別受注実績2025!H39/'2024'!H39*100</f>
        <v>0</v>
      </c>
      <c r="J39" s="249">
        <v>59</v>
      </c>
      <c r="K39" s="122">
        <f>日工会外需国・地域別受注実績2025!J39/'2024'!J39*100</f>
        <v>88.059701492537314</v>
      </c>
      <c r="L39" s="249">
        <v>180</v>
      </c>
      <c r="M39" s="122">
        <f>日工会外需国・地域別受注実績2025!L39/'2024'!L39*100</f>
        <v>216.86746987951807</v>
      </c>
      <c r="N39" s="249">
        <v>82</v>
      </c>
      <c r="O39" s="122">
        <f>日工会外需国・地域別受注実績2025!N39/'2024'!N39*100</f>
        <v>328</v>
      </c>
      <c r="P39" s="249">
        <v>72</v>
      </c>
      <c r="Q39" s="122">
        <f>日工会外需国・地域別受注実績2025!P39/'2024'!P39*100</f>
        <v>124.13793103448276</v>
      </c>
      <c r="R39" s="249">
        <v>87</v>
      </c>
      <c r="S39" s="122">
        <f>日工会外需国・地域別受注実績2025!R39/'2024'!R39*100</f>
        <v>202.32558139534885</v>
      </c>
      <c r="T39" s="249"/>
      <c r="U39" s="122">
        <f>日工会外需国・地域別受注実績2025!T39/'2024'!T39*100</f>
        <v>0</v>
      </c>
      <c r="V39" s="249"/>
      <c r="W39" s="122">
        <f>日工会外需国・地域別受注実績2025!V39/'2024'!V39*100</f>
        <v>0</v>
      </c>
      <c r="X39" s="249"/>
      <c r="Y39" s="122">
        <f>日工会外需国・地域別受注実績2025!X39/'2024'!X39*100</f>
        <v>0</v>
      </c>
      <c r="Z39" s="249"/>
      <c r="AA39" s="122">
        <f>日工会外需国・地域別受注実績2025!Z39/'2024'!Z39*100</f>
        <v>0</v>
      </c>
      <c r="AB39" s="249">
        <f t="shared" si="0"/>
        <v>483</v>
      </c>
      <c r="AC39" s="239">
        <v>0.89400000000000002</v>
      </c>
      <c r="AD39" s="114" t="s">
        <v>17</v>
      </c>
      <c r="AE39" s="103"/>
    </row>
    <row r="40" spans="1:31" customFormat="1" ht="14.1" customHeight="1" x14ac:dyDescent="0.15">
      <c r="A40" s="257"/>
      <c r="B40" s="261" t="s">
        <v>21</v>
      </c>
      <c r="C40" s="261"/>
      <c r="D40" s="234">
        <f>SUM(D38:D39)</f>
        <v>703</v>
      </c>
      <c r="E40" s="241">
        <f>日工会外需国・地域別受注実績2025!D40/'2024'!D40*100</f>
        <v>93.858477970627504</v>
      </c>
      <c r="F40" s="234">
        <f>SUM(F38:F39)</f>
        <v>467</v>
      </c>
      <c r="G40" s="241">
        <f>日工会外需国・地域別受注実績2025!F40/'2024'!F40*100</f>
        <v>68.274853801169584</v>
      </c>
      <c r="H40" s="234">
        <f>SUM(H38:H39)</f>
        <v>611</v>
      </c>
      <c r="I40" s="241">
        <f>日工会外需国・地域別受注実績2025!H40/'2024'!H40*100</f>
        <v>107.57042253521128</v>
      </c>
      <c r="J40" s="234">
        <f>SUM(J38:J39)</f>
        <v>579</v>
      </c>
      <c r="K40" s="241">
        <f>日工会外需国・地域別受注実績2025!J40/'2024'!J40*100</f>
        <v>150.3896103896104</v>
      </c>
      <c r="L40" s="234">
        <f>SUM(L38:L39)</f>
        <v>615</v>
      </c>
      <c r="M40" s="241">
        <f>日工会外需国・地域別受注実績2025!L40/'2024'!L40*100</f>
        <v>64.66876971608832</v>
      </c>
      <c r="N40" s="234">
        <f>SUM(N38:N39)</f>
        <v>1125</v>
      </c>
      <c r="O40" s="241">
        <f>日工会外需国・地域別受注実績2025!N40/'2024'!N40*100</f>
        <v>129.75778546712803</v>
      </c>
      <c r="P40" s="234">
        <f>SUM(P38:P39)</f>
        <v>540</v>
      </c>
      <c r="Q40" s="241">
        <f>日工会外需国・地域別受注実績2025!P40/'2024'!P40*100</f>
        <v>72.678331090174964</v>
      </c>
      <c r="R40" s="234">
        <f>SUM(R38:R39)</f>
        <v>542</v>
      </c>
      <c r="S40" s="241">
        <f>日工会外需国・地域別受注実績2025!R40/'2024'!R40*100</f>
        <v>92.808219178082197</v>
      </c>
      <c r="T40" s="234">
        <f>SUM(T38:T39)</f>
        <v>0</v>
      </c>
      <c r="U40" s="241">
        <f>日工会外需国・地域別受注実績2025!T40/'2024'!T40*100</f>
        <v>0</v>
      </c>
      <c r="V40" s="234">
        <f>SUM(V38:V39)</f>
        <v>0</v>
      </c>
      <c r="W40" s="241">
        <f>日工会外需国・地域別受注実績2025!V40/'2024'!V40*100</f>
        <v>0</v>
      </c>
      <c r="X40" s="234">
        <f>SUM(X38:X39)</f>
        <v>0</v>
      </c>
      <c r="Y40" s="241">
        <f>日工会外需国・地域別受注実績2025!X40/'2024'!X40*100</f>
        <v>0</v>
      </c>
      <c r="Z40" s="234">
        <f>SUM(Z38:Z39)</f>
        <v>0</v>
      </c>
      <c r="AA40" s="241">
        <f>日工会外需国・地域別受注実績2025!Z40/'2024'!Z40*100</f>
        <v>0</v>
      </c>
      <c r="AB40" s="234">
        <f t="shared" si="0"/>
        <v>5182</v>
      </c>
      <c r="AC40" s="213">
        <v>0.93700000000000006</v>
      </c>
      <c r="AD40" s="114" t="s">
        <v>17</v>
      </c>
      <c r="AE40" s="103"/>
    </row>
    <row r="41" spans="1:31" customFormat="1" ht="14.1" customHeight="1" x14ac:dyDescent="0.15">
      <c r="A41" s="262" t="s">
        <v>67</v>
      </c>
      <c r="B41" s="263"/>
      <c r="C41" s="264"/>
      <c r="D41" s="238">
        <v>376</v>
      </c>
      <c r="E41" s="124">
        <f>日工会外需国・地域別受注実績2025!D41/'2024'!D41*100</f>
        <v>37.450199203187253</v>
      </c>
      <c r="F41" s="238">
        <v>477</v>
      </c>
      <c r="G41" s="124">
        <f>日工会外需国・地域別受注実績2025!F41/'2024'!F41*100</f>
        <v>88.333333333333329</v>
      </c>
      <c r="H41" s="238">
        <v>262</v>
      </c>
      <c r="I41" s="124">
        <f>日工会外需国・地域別受注実績2025!H41/'2024'!H41*100</f>
        <v>78.443113772455092</v>
      </c>
      <c r="J41" s="238">
        <v>228</v>
      </c>
      <c r="K41" s="124">
        <f>日工会外需国・地域別受注実績2025!J41/'2024'!J41*100</f>
        <v>30.76923076923077</v>
      </c>
      <c r="L41" s="238">
        <v>259</v>
      </c>
      <c r="M41" s="124">
        <f>日工会外需国・地域別受注実績2025!L41/'2024'!L41*100</f>
        <v>67.447916666666657</v>
      </c>
      <c r="N41" s="238">
        <v>386</v>
      </c>
      <c r="O41" s="124">
        <f>日工会外需国・地域別受注実績2025!N41/'2024'!N41*100</f>
        <v>294.6564885496183</v>
      </c>
      <c r="P41" s="238">
        <v>590</v>
      </c>
      <c r="Q41" s="124">
        <f>日工会外需国・地域別受注実績2025!P41/'2024'!P41*100</f>
        <v>65.410199556541016</v>
      </c>
      <c r="R41" s="238">
        <v>225</v>
      </c>
      <c r="S41" s="124">
        <f>日工会外需国・地域別受注実績2025!R41/'2024'!R41*100</f>
        <v>234.375</v>
      </c>
      <c r="T41" s="238"/>
      <c r="U41" s="124">
        <f>日工会外需国・地域別受注実績2025!T41/'2024'!T41*100</f>
        <v>0</v>
      </c>
      <c r="V41" s="238"/>
      <c r="W41" s="124">
        <f>日工会外需国・地域別受注実績2025!V41/'2024'!V41*100</f>
        <v>0</v>
      </c>
      <c r="X41" s="238"/>
      <c r="Y41" s="124">
        <f>日工会外需国・地域別受注実績2025!X41/'2024'!X41*100</f>
        <v>0</v>
      </c>
      <c r="Z41" s="238"/>
      <c r="AA41" s="124">
        <f>日工会外需国・地域別受注実績2025!Z41/'2024'!Z41*100</f>
        <v>0</v>
      </c>
      <c r="AB41" s="238">
        <f t="shared" si="0"/>
        <v>2803</v>
      </c>
      <c r="AC41" s="237">
        <v>0.67800000000000005</v>
      </c>
      <c r="AD41" s="114"/>
      <c r="AE41" s="103"/>
    </row>
    <row r="42" spans="1:31" customFormat="1" ht="14.1" customHeight="1" x14ac:dyDescent="0.15">
      <c r="A42" s="262" t="s">
        <v>60</v>
      </c>
      <c r="B42" s="263"/>
      <c r="C42" s="264"/>
      <c r="D42" s="238">
        <v>168</v>
      </c>
      <c r="E42" s="124">
        <f>日工会外需国・地域別受注実績2025!D42/'2024'!D42*100</f>
        <v>305.4545454545455</v>
      </c>
      <c r="F42" s="238">
        <v>165</v>
      </c>
      <c r="G42" s="124">
        <f>日工会外需国・地域別受注実績2025!F42/'2024'!F42*100</f>
        <v>141.02564102564102</v>
      </c>
      <c r="H42" s="238">
        <v>0</v>
      </c>
      <c r="I42" s="124">
        <f>日工会外需国・地域別受注実績2025!H42/'2024'!H42*100</f>
        <v>0</v>
      </c>
      <c r="J42" s="238">
        <v>162</v>
      </c>
      <c r="K42" s="124">
        <f>日工会外需国・地域別受注実績2025!J42/'2024'!J42*100</f>
        <v>265.57377049180326</v>
      </c>
      <c r="L42" s="238">
        <v>134</v>
      </c>
      <c r="M42" s="124">
        <f>日工会外需国・地域別受注実績2025!L42/'2024'!L42*100</f>
        <v>496.2962962962963</v>
      </c>
      <c r="N42" s="238">
        <v>1</v>
      </c>
      <c r="O42" s="124" t="s">
        <v>64</v>
      </c>
      <c r="P42" s="238">
        <v>25</v>
      </c>
      <c r="Q42" s="124">
        <f>日工会外需国・地域別受注実績2025!P42/'2024'!P42*100</f>
        <v>30.487804878048781</v>
      </c>
      <c r="R42" s="238">
        <v>42</v>
      </c>
      <c r="S42" s="124">
        <f>日工会外需国・地域別受注実績2025!R42/'2024'!R42*100</f>
        <v>32.558139534883722</v>
      </c>
      <c r="T42" s="238"/>
      <c r="U42" s="124">
        <f>日工会外需国・地域別受注実績2025!T42/'2024'!T42*100</f>
        <v>0</v>
      </c>
      <c r="V42" s="238"/>
      <c r="W42" s="124">
        <f>日工会外需国・地域別受注実績2025!V42/'2024'!V42*100</f>
        <v>0</v>
      </c>
      <c r="X42" s="238"/>
      <c r="Y42" s="124">
        <f>日工会外需国・地域別受注実績2025!X42/'2024'!X42*100</f>
        <v>0</v>
      </c>
      <c r="Z42" s="238"/>
      <c r="AA42" s="124">
        <f>日工会外需国・地域別受注実績2025!Z42/'2024'!Z42*100</f>
        <v>0</v>
      </c>
      <c r="AB42" s="238">
        <f t="shared" si="0"/>
        <v>697</v>
      </c>
      <c r="AC42" s="237">
        <v>1.0509999999999999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日工会外需国・地域別受注実績2025!D43/'2024'!D43*100</f>
        <v>104.72018616921986</v>
      </c>
      <c r="F43" s="101">
        <f>SUM(F17,F30,F34,F37,F40:F42)</f>
        <v>84431</v>
      </c>
      <c r="G43" s="122">
        <f>日工会外需国・地域別受注実績2025!F43/'2024'!F43*100</f>
        <v>103.38700789812036</v>
      </c>
      <c r="H43" s="101">
        <f>SUM(H17,H30,H34,H37,H40:H42)</f>
        <v>101837</v>
      </c>
      <c r="I43" s="122">
        <f>日工会外需国・地域別受注実績2025!H43/'2024'!H43*100</f>
        <v>117.87644832335953</v>
      </c>
      <c r="J43" s="101">
        <f>SUM(J17,J30,J34,J37,J40:J42)</f>
        <v>95835</v>
      </c>
      <c r="K43" s="122">
        <f>日工会外需国・地域別受注実績2025!J43/'2024'!J43*100</f>
        <v>113.37395007689577</v>
      </c>
      <c r="L43" s="101">
        <f>SUM(L17,L30,L34,L37,L40:L42)</f>
        <v>95702</v>
      </c>
      <c r="M43" s="122">
        <f>日工会外需国・地域別受注実績2025!L43/'2024'!L43*100</f>
        <v>106.69951947197663</v>
      </c>
      <c r="N43" s="101">
        <f>SUM(N17,N30,N34,N37,N40:N42)</f>
        <v>93294</v>
      </c>
      <c r="O43" s="122">
        <f>日工会外需国・地域別受注実績2025!N43/'2024'!N43*100</f>
        <v>100.30965744145539</v>
      </c>
      <c r="P43" s="101">
        <f>SUM(P17,P30,P34,P37,P40:P42)</f>
        <v>92911</v>
      </c>
      <c r="Q43" s="122">
        <f>日工会外需国・地域別受注実績2025!P43/'2024'!P43*100</f>
        <v>105.29471095547321</v>
      </c>
      <c r="R43" s="101">
        <f>SUM(R17,R30,R34,R37,R40:R42)</f>
        <v>88277</v>
      </c>
      <c r="S43" s="122">
        <f>日工会外需国・地域別受注実績2025!R43/'2024'!R43*100</f>
        <v>112.34314948204332</v>
      </c>
      <c r="T43" s="101">
        <f>SUM(T17,T30,T34,T37,T40:T42)</f>
        <v>0</v>
      </c>
      <c r="U43" s="122">
        <f>日工会外需国・地域別受注実績2025!T43/'2024'!T43*100</f>
        <v>0</v>
      </c>
      <c r="V43" s="101">
        <f>SUM(V17,V30,V34,V37,V40:V42)</f>
        <v>0</v>
      </c>
      <c r="W43" s="122">
        <f>日工会外需国・地域別受注実績2025!V43/'2024'!V43*100</f>
        <v>0</v>
      </c>
      <c r="X43" s="101">
        <f>SUM(X17,X30,X34,X37,X40:X42)</f>
        <v>0</v>
      </c>
      <c r="Y43" s="122">
        <f>日工会外需国・地域別受注実績2025!X43/'2024'!X43*100</f>
        <v>0</v>
      </c>
      <c r="Z43" s="101">
        <f>SUM(Z17,Z30,Z34,Z37,Z40:Z42)</f>
        <v>0</v>
      </c>
      <c r="AA43" s="122">
        <f>日工会外需国・地域別受注実績2025!Z43/'2024'!Z43*100</f>
        <v>0</v>
      </c>
      <c r="AB43" s="101">
        <f t="shared" si="0"/>
        <v>736437</v>
      </c>
      <c r="AC43" s="220">
        <v>1.079</v>
      </c>
      <c r="AD43" s="114" t="s">
        <v>17</v>
      </c>
    </row>
    <row r="44" spans="1:31" customFormat="1" ht="14.1" customHeight="1" x14ac:dyDescent="0.15">
      <c r="A44" s="141"/>
      <c r="B44" s="253" t="s">
        <v>38</v>
      </c>
      <c r="C44" s="254"/>
      <c r="D44" s="234">
        <v>83878</v>
      </c>
      <c r="E44" s="241">
        <f>日工会外需国・地域別受注実績2025!D44/'2024'!D44*100</f>
        <v>105.58128996525855</v>
      </c>
      <c r="F44" s="234">
        <v>83727</v>
      </c>
      <c r="G44" s="241">
        <f>日工会外需国・地域別受注実績2025!F44/'2024'!F44*100</f>
        <v>102.95231537269754</v>
      </c>
      <c r="H44" s="234">
        <v>101272</v>
      </c>
      <c r="I44" s="241">
        <f>日工会外需国・地域別受注実績2025!H44/'2024'!H44*100</f>
        <v>117.90071714631647</v>
      </c>
      <c r="J44" s="234">
        <v>95157</v>
      </c>
      <c r="K44" s="241">
        <f>日工会外需国・地域別受注実績2025!J44/'2024'!J44*100</f>
        <v>113.02783023910487</v>
      </c>
      <c r="L44" s="234">
        <v>94721</v>
      </c>
      <c r="M44" s="241">
        <f>日工会外需国・地域別受注実績2025!L44/'2024'!L44*100</f>
        <v>106.15138067061145</v>
      </c>
      <c r="N44" s="234">
        <v>92916</v>
      </c>
      <c r="O44" s="241">
        <f>日工会外需国・地域別受注実績2025!N44/'2024'!N44*100</f>
        <v>100.37485551318477</v>
      </c>
      <c r="P44" s="234">
        <v>92525</v>
      </c>
      <c r="Q44" s="241">
        <f>日工会外需国・地域別受注実績2025!P44/'2024'!P44*100</f>
        <v>105.45361294734444</v>
      </c>
      <c r="R44" s="234">
        <v>87917</v>
      </c>
      <c r="S44" s="241">
        <f>日工会外需国・地域別受注実績2025!R44/'2024'!R44*100</f>
        <v>112.41720584098407</v>
      </c>
      <c r="T44" s="234"/>
      <c r="U44" s="241">
        <f>日工会外需国・地域別受注実績2025!T44/'2024'!T44*100</f>
        <v>0</v>
      </c>
      <c r="V44" s="234"/>
      <c r="W44" s="241">
        <f>日工会外需国・地域別受注実績2025!V44/'2024'!V44*100</f>
        <v>0</v>
      </c>
      <c r="X44" s="250"/>
      <c r="Y44" s="241">
        <f>日工会外需国・地域別受注実績2025!X44/'2024'!X44*100</f>
        <v>0</v>
      </c>
      <c r="Z44" s="234"/>
      <c r="AA44" s="241">
        <f>日工会外需国・地域別受注実績2025!Z44/'2024'!Z44*100</f>
        <v>0</v>
      </c>
      <c r="AB44" s="99">
        <f>SUM(D44,F44,H44,J44,L44,N44,P44,R44,T44,V44,X44,Z44)</f>
        <v>732113</v>
      </c>
      <c r="AC44" s="213">
        <v>1.079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 activeCell="AC4" sqref="AC4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7.5" style="8" bestFit="1" customWidth="1"/>
    <col min="7" max="7" width="7.5" style="7" bestFit="1" customWidth="1"/>
    <col min="8" max="8" width="9.125" style="8" customWidth="1"/>
    <col min="9" max="9" width="7.125" style="7" bestFit="1" customWidth="1"/>
    <col min="10" max="10" width="7.5" style="8" bestFit="1" customWidth="1"/>
    <col min="11" max="11" width="7.125" style="7" bestFit="1" customWidth="1"/>
    <col min="12" max="12" width="7.5" style="8" bestFit="1" customWidth="1"/>
    <col min="13" max="13" width="8.5" style="7" bestFit="1" customWidth="1"/>
    <col min="14" max="14" width="7.5" style="8" bestFit="1" customWidth="1"/>
    <col min="15" max="15" width="8.625" style="7" bestFit="1" customWidth="1"/>
    <col min="16" max="16" width="7.625" style="8" bestFit="1" customWidth="1"/>
    <col min="17" max="17" width="7.75" style="7" bestFit="1" customWidth="1"/>
    <col min="18" max="18" width="7.5" style="8" bestFit="1" customWidth="1"/>
    <col min="19" max="19" width="7.75" style="7" bestFit="1" customWidth="1"/>
    <col min="20" max="20" width="7.5" style="8" bestFit="1" customWidth="1"/>
    <col min="21" max="21" width="7.75" style="7" bestFit="1" customWidth="1"/>
    <col min="22" max="22" width="7.5" style="8" bestFit="1" customWidth="1"/>
    <col min="23" max="23" width="7.75" style="7" bestFit="1" customWidth="1"/>
    <col min="24" max="24" width="7.5" style="8" bestFit="1" customWidth="1"/>
    <col min="25" max="25" width="7.75" style="7" bestFit="1" customWidth="1"/>
    <col min="26" max="26" width="8.5" style="8" bestFit="1" customWidth="1"/>
    <col min="27" max="27" width="7.75" style="7" bestFit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9" t="s">
        <v>82</v>
      </c>
      <c r="B2" s="279"/>
      <c r="C2" s="279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5" t="s">
        <v>15</v>
      </c>
      <c r="B3" s="260" t="s">
        <v>16</v>
      </c>
      <c r="C3" s="261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" customHeight="1" x14ac:dyDescent="0.15">
      <c r="A4" s="266"/>
      <c r="B4" s="260" t="s">
        <v>18</v>
      </c>
      <c r="C4" s="261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" customHeight="1" x14ac:dyDescent="0.15">
      <c r="A5" s="266"/>
      <c r="B5" s="260" t="s">
        <v>19</v>
      </c>
      <c r="C5" s="261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" customHeight="1" x14ac:dyDescent="0.15">
      <c r="A6" s="266"/>
      <c r="B6" s="260" t="s">
        <v>20</v>
      </c>
      <c r="C6" s="261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" customHeight="1" x14ac:dyDescent="0.15">
      <c r="A7" s="267"/>
      <c r="B7" s="261" t="s">
        <v>21</v>
      </c>
      <c r="C7" s="261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" customHeight="1" x14ac:dyDescent="0.15">
      <c r="A8" s="274" t="s">
        <v>61</v>
      </c>
      <c r="B8" s="260" t="s">
        <v>22</v>
      </c>
      <c r="C8" s="261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" customHeight="1" x14ac:dyDescent="0.15">
      <c r="A9" s="275"/>
      <c r="B9" s="277" t="s">
        <v>23</v>
      </c>
      <c r="C9" s="278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" customHeight="1" x14ac:dyDescent="0.15">
      <c r="A10" s="275"/>
      <c r="B10" s="277" t="s">
        <v>24</v>
      </c>
      <c r="C10" s="278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" customHeight="1" x14ac:dyDescent="0.15">
      <c r="A11" s="275"/>
      <c r="B11" s="277" t="s">
        <v>43</v>
      </c>
      <c r="C11" s="278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" customHeight="1" x14ac:dyDescent="0.15">
      <c r="A12" s="275"/>
      <c r="B12" s="277" t="s">
        <v>44</v>
      </c>
      <c r="C12" s="278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" customHeight="1" x14ac:dyDescent="0.15">
      <c r="A13" s="275"/>
      <c r="B13" s="277" t="s">
        <v>45</v>
      </c>
      <c r="C13" s="278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" customHeight="1" x14ac:dyDescent="0.15">
      <c r="A14" s="275"/>
      <c r="B14" s="260" t="s">
        <v>25</v>
      </c>
      <c r="C14" s="268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" customHeight="1" x14ac:dyDescent="0.15">
      <c r="A15" s="275"/>
      <c r="B15" s="260" t="s">
        <v>20</v>
      </c>
      <c r="C15" s="268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" customHeight="1" x14ac:dyDescent="0.15">
      <c r="A16" s="276"/>
      <c r="B16" s="261" t="s">
        <v>21</v>
      </c>
      <c r="C16" s="268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" customHeight="1" x14ac:dyDescent="0.15">
      <c r="A17" s="260" t="s">
        <v>26</v>
      </c>
      <c r="B17" s="261"/>
      <c r="C17" s="268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" customHeight="1" x14ac:dyDescent="0.15">
      <c r="A18" s="269" t="s">
        <v>27</v>
      </c>
      <c r="B18" s="265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" customHeight="1" x14ac:dyDescent="0.15">
      <c r="A19" s="269"/>
      <c r="B19" s="266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" customHeight="1" x14ac:dyDescent="0.15">
      <c r="A20" s="269"/>
      <c r="B20" s="266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" customHeight="1" x14ac:dyDescent="0.15">
      <c r="A21" s="269"/>
      <c r="B21" s="266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" customHeight="1" x14ac:dyDescent="0.15">
      <c r="A22" s="269"/>
      <c r="B22" s="266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" customHeight="1" x14ac:dyDescent="0.15">
      <c r="A23" s="269"/>
      <c r="B23" s="267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" customHeight="1" x14ac:dyDescent="0.15">
      <c r="A24" s="269"/>
      <c r="B24" s="271" t="s">
        <v>53</v>
      </c>
      <c r="C24" s="260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" customHeight="1" x14ac:dyDescent="0.15">
      <c r="A25" s="269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" customHeight="1" x14ac:dyDescent="0.15">
      <c r="A26" s="269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" customHeight="1" x14ac:dyDescent="0.15">
      <c r="A27" s="269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" customHeight="1" x14ac:dyDescent="0.15">
      <c r="A28" s="269"/>
      <c r="B28" s="272" t="s">
        <v>56</v>
      </c>
      <c r="C28" s="260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" customHeight="1" x14ac:dyDescent="0.15">
      <c r="A29" s="269"/>
      <c r="B29" s="273" t="s">
        <v>57</v>
      </c>
      <c r="C29" s="273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" customHeight="1" x14ac:dyDescent="0.15">
      <c r="A30" s="270"/>
      <c r="B30" s="261" t="s">
        <v>21</v>
      </c>
      <c r="C30" s="261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" customHeight="1" x14ac:dyDescent="0.15">
      <c r="A31" s="265" t="s">
        <v>29</v>
      </c>
      <c r="B31" s="260" t="s">
        <v>30</v>
      </c>
      <c r="C31" s="261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" customHeight="1" x14ac:dyDescent="0.15">
      <c r="A32" s="266"/>
      <c r="B32" s="260" t="s">
        <v>31</v>
      </c>
      <c r="C32" s="261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" customHeight="1" x14ac:dyDescent="0.15">
      <c r="A33" s="266"/>
      <c r="B33" s="260" t="s">
        <v>32</v>
      </c>
      <c r="C33" s="261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" customHeight="1" x14ac:dyDescent="0.15">
      <c r="A34" s="267"/>
      <c r="B34" s="261" t="s">
        <v>21</v>
      </c>
      <c r="C34" s="261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" customHeight="1" x14ac:dyDescent="0.15">
      <c r="A35" s="265" t="s">
        <v>33</v>
      </c>
      <c r="B35" s="260" t="s">
        <v>34</v>
      </c>
      <c r="C35" s="261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" customHeight="1" x14ac:dyDescent="0.15">
      <c r="A36" s="266"/>
      <c r="B36" s="260" t="s">
        <v>20</v>
      </c>
      <c r="C36" s="261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" customHeight="1" x14ac:dyDescent="0.15">
      <c r="A37" s="267"/>
      <c r="B37" s="261" t="s">
        <v>21</v>
      </c>
      <c r="C37" s="261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" customHeight="1" x14ac:dyDescent="0.15">
      <c r="A38" s="255" t="s">
        <v>58</v>
      </c>
      <c r="B38" s="258" t="s">
        <v>35</v>
      </c>
      <c r="C38" s="259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" customHeight="1" x14ac:dyDescent="0.15">
      <c r="A39" s="256"/>
      <c r="B39" s="260" t="s">
        <v>20</v>
      </c>
      <c r="C39" s="261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" customHeight="1" x14ac:dyDescent="0.15">
      <c r="A40" s="257"/>
      <c r="B40" s="261" t="s">
        <v>21</v>
      </c>
      <c r="C40" s="261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" customHeight="1" x14ac:dyDescent="0.15">
      <c r="A41" s="262" t="s">
        <v>67</v>
      </c>
      <c r="B41" s="263"/>
      <c r="C41" s="264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" customHeight="1" x14ac:dyDescent="0.15">
      <c r="A42" s="262" t="s">
        <v>60</v>
      </c>
      <c r="B42" s="263"/>
      <c r="C42" s="264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" customHeight="1" x14ac:dyDescent="0.15">
      <c r="A44" s="141"/>
      <c r="B44" s="253" t="s">
        <v>38</v>
      </c>
      <c r="C44" s="254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L3" activePane="bottomRight" state="frozen"/>
      <selection activeCell="F41" sqref="F41"/>
      <selection pane="topRight" activeCell="F41" sqref="F41"/>
      <selection pane="bottomLeft" activeCell="F41" sqref="F41"/>
      <selection pane="bottomRight" activeCell="AC3" sqref="AC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8.25" style="150" customWidth="1"/>
    <col min="6" max="6" width="9.125" style="151" customWidth="1"/>
    <col min="7" max="7" width="9.125" style="150" customWidth="1"/>
    <col min="8" max="8" width="9.5" style="151" customWidth="1"/>
    <col min="9" max="9" width="9.5" style="150" customWidth="1"/>
    <col min="10" max="10" width="10.25" style="151" customWidth="1"/>
    <col min="11" max="11" width="7.75" style="150" bestFit="1" customWidth="1"/>
    <col min="12" max="12" width="7.375" style="151" customWidth="1"/>
    <col min="13" max="13" width="8.5" style="150" bestFit="1" customWidth="1"/>
    <col min="14" max="14" width="7.5" style="151" bestFit="1" customWidth="1"/>
    <col min="15" max="15" width="7.75" style="150" bestFit="1" customWidth="1"/>
    <col min="16" max="16" width="7.25" style="151" bestFit="1" customWidth="1"/>
    <col min="17" max="17" width="7.75" style="150" bestFit="1" customWidth="1"/>
    <col min="18" max="18" width="7.5" style="151" bestFit="1" customWidth="1"/>
    <col min="19" max="19" width="7.75" style="150" bestFit="1" customWidth="1"/>
    <col min="20" max="20" width="7.5" style="151" bestFit="1" customWidth="1"/>
    <col min="21" max="21" width="7.75" style="150" bestFit="1" customWidth="1"/>
    <col min="22" max="22" width="7.5" style="151" bestFit="1" customWidth="1"/>
    <col min="23" max="23" width="7.75" style="150" bestFit="1" customWidth="1"/>
    <col min="24" max="24" width="7.5" style="151" bestFit="1" customWidth="1"/>
    <col min="25" max="25" width="7.75" style="150" bestFit="1" customWidth="1"/>
    <col min="26" max="26" width="7.5" style="151" bestFit="1" customWidth="1"/>
    <col min="27" max="27" width="7.75" style="150" bestFit="1" customWidth="1"/>
    <col min="28" max="28" width="9" style="151" bestFit="1" customWidth="1"/>
    <col min="29" max="29" width="8.7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79" t="s">
        <v>75</v>
      </c>
      <c r="B2" s="279"/>
      <c r="C2" s="279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5" t="s">
        <v>15</v>
      </c>
      <c r="B3" s="260" t="s">
        <v>16</v>
      </c>
      <c r="C3" s="261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" customHeight="1" x14ac:dyDescent="0.15">
      <c r="A4" s="266"/>
      <c r="B4" s="260" t="s">
        <v>18</v>
      </c>
      <c r="C4" s="261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" customHeight="1" x14ac:dyDescent="0.15">
      <c r="A5" s="266"/>
      <c r="B5" s="260" t="s">
        <v>19</v>
      </c>
      <c r="C5" s="261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" customHeight="1" x14ac:dyDescent="0.15">
      <c r="A6" s="266"/>
      <c r="B6" s="260" t="s">
        <v>20</v>
      </c>
      <c r="C6" s="261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" customHeight="1" x14ac:dyDescent="0.15">
      <c r="A7" s="267"/>
      <c r="B7" s="261" t="s">
        <v>21</v>
      </c>
      <c r="C7" s="261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" customHeight="1" x14ac:dyDescent="0.15">
      <c r="A8" s="274" t="s">
        <v>61</v>
      </c>
      <c r="B8" s="260" t="s">
        <v>22</v>
      </c>
      <c r="C8" s="261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" customHeight="1" x14ac:dyDescent="0.15">
      <c r="A9" s="275"/>
      <c r="B9" s="277" t="s">
        <v>23</v>
      </c>
      <c r="C9" s="278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" customHeight="1" x14ac:dyDescent="0.15">
      <c r="A10" s="275"/>
      <c r="B10" s="277" t="s">
        <v>24</v>
      </c>
      <c r="C10" s="278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" customHeight="1" x14ac:dyDescent="0.15">
      <c r="A11" s="275"/>
      <c r="B11" s="277" t="s">
        <v>43</v>
      </c>
      <c r="C11" s="278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" customHeight="1" x14ac:dyDescent="0.15">
      <c r="A12" s="275"/>
      <c r="B12" s="277" t="s">
        <v>44</v>
      </c>
      <c r="C12" s="278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" customHeight="1" x14ac:dyDescent="0.15">
      <c r="A13" s="275"/>
      <c r="B13" s="277" t="s">
        <v>45</v>
      </c>
      <c r="C13" s="278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" customHeight="1" x14ac:dyDescent="0.15">
      <c r="A14" s="275"/>
      <c r="B14" s="260" t="s">
        <v>25</v>
      </c>
      <c r="C14" s="268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" customHeight="1" x14ac:dyDescent="0.15">
      <c r="A15" s="275"/>
      <c r="B15" s="260" t="s">
        <v>20</v>
      </c>
      <c r="C15" s="268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" customHeight="1" x14ac:dyDescent="0.15">
      <c r="A16" s="280"/>
      <c r="B16" s="261" t="s">
        <v>21</v>
      </c>
      <c r="C16" s="268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" customHeight="1" x14ac:dyDescent="0.15">
      <c r="A17" s="260" t="s">
        <v>26</v>
      </c>
      <c r="B17" s="261"/>
      <c r="C17" s="268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" customHeight="1" x14ac:dyDescent="0.15">
      <c r="A18" s="269" t="s">
        <v>27</v>
      </c>
      <c r="B18" s="265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" customHeight="1" x14ac:dyDescent="0.15">
      <c r="A19" s="269"/>
      <c r="B19" s="266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" customHeight="1" x14ac:dyDescent="0.15">
      <c r="A20" s="269"/>
      <c r="B20" s="266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" customHeight="1" x14ac:dyDescent="0.15">
      <c r="A21" s="269"/>
      <c r="B21" s="266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" customHeight="1" x14ac:dyDescent="0.15">
      <c r="A22" s="269"/>
      <c r="B22" s="266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" customHeight="1" x14ac:dyDescent="0.15">
      <c r="A23" s="269"/>
      <c r="B23" s="267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" customHeight="1" x14ac:dyDescent="0.15">
      <c r="A24" s="269"/>
      <c r="B24" s="271" t="s">
        <v>53</v>
      </c>
      <c r="C24" s="260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" customHeight="1" x14ac:dyDescent="0.15">
      <c r="A25" s="269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" customHeight="1" x14ac:dyDescent="0.15">
      <c r="A26" s="269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" customHeight="1" x14ac:dyDescent="0.15">
      <c r="A27" s="269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" customHeight="1" x14ac:dyDescent="0.15">
      <c r="A28" s="269"/>
      <c r="B28" s="272" t="s">
        <v>56</v>
      </c>
      <c r="C28" s="260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" customHeight="1" x14ac:dyDescent="0.15">
      <c r="A29" s="269"/>
      <c r="B29" s="273" t="s">
        <v>57</v>
      </c>
      <c r="C29" s="273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0"/>
      <c r="B30" s="261" t="s">
        <v>21</v>
      </c>
      <c r="C30" s="261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" customHeight="1" x14ac:dyDescent="0.15">
      <c r="A31" s="265" t="s">
        <v>29</v>
      </c>
      <c r="B31" s="260" t="s">
        <v>30</v>
      </c>
      <c r="C31" s="261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" customHeight="1" x14ac:dyDescent="0.15">
      <c r="A32" s="266"/>
      <c r="B32" s="260" t="s">
        <v>31</v>
      </c>
      <c r="C32" s="261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" customHeight="1" x14ac:dyDescent="0.15">
      <c r="A33" s="266"/>
      <c r="B33" s="260" t="s">
        <v>32</v>
      </c>
      <c r="C33" s="261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" customHeight="1" x14ac:dyDescent="0.15">
      <c r="A34" s="267"/>
      <c r="B34" s="261" t="s">
        <v>21</v>
      </c>
      <c r="C34" s="261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" customHeight="1" x14ac:dyDescent="0.15">
      <c r="A35" s="265" t="s">
        <v>33</v>
      </c>
      <c r="B35" s="260" t="s">
        <v>34</v>
      </c>
      <c r="C35" s="261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" customHeight="1" x14ac:dyDescent="0.15">
      <c r="A36" s="266"/>
      <c r="B36" s="260" t="s">
        <v>20</v>
      </c>
      <c r="C36" s="261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" customHeight="1" x14ac:dyDescent="0.15">
      <c r="A37" s="267"/>
      <c r="B37" s="261" t="s">
        <v>21</v>
      </c>
      <c r="C37" s="261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" customHeight="1" x14ac:dyDescent="0.15">
      <c r="A38" s="255" t="s">
        <v>58</v>
      </c>
      <c r="B38" s="258" t="s">
        <v>35</v>
      </c>
      <c r="C38" s="259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" customHeight="1" x14ac:dyDescent="0.15">
      <c r="A39" s="256"/>
      <c r="B39" s="260" t="s">
        <v>20</v>
      </c>
      <c r="C39" s="261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" customHeight="1" x14ac:dyDescent="0.15">
      <c r="A40" s="257"/>
      <c r="B40" s="261" t="s">
        <v>21</v>
      </c>
      <c r="C40" s="261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" customHeight="1" x14ac:dyDescent="0.15">
      <c r="A41" s="262" t="s">
        <v>67</v>
      </c>
      <c r="B41" s="263"/>
      <c r="C41" s="264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" customHeight="1" x14ac:dyDescent="0.15">
      <c r="A42" s="262" t="s">
        <v>60</v>
      </c>
      <c r="B42" s="263"/>
      <c r="C42" s="264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" customHeight="1" x14ac:dyDescent="0.15">
      <c r="A44" s="141"/>
      <c r="B44" s="253" t="s">
        <v>38</v>
      </c>
      <c r="C44" s="254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68</v>
      </c>
      <c r="K46" s="197"/>
      <c r="L46" s="207"/>
      <c r="AB46" s="200"/>
    </row>
    <row r="47" spans="1:31" ht="14.1" customHeight="1" x14ac:dyDescent="0.15">
      <c r="A47" s="150"/>
      <c r="B47" t="s">
        <v>69</v>
      </c>
      <c r="K47" s="197"/>
      <c r="L47" s="199"/>
      <c r="AB47" s="200"/>
    </row>
    <row r="48" spans="1:31" ht="14.1" customHeight="1" x14ac:dyDescent="0.15">
      <c r="A48" s="150"/>
    </row>
    <row r="49" spans="1:14" ht="14.1" customHeight="1" x14ac:dyDescent="0.15">
      <c r="A49" s="150"/>
    </row>
    <row r="50" spans="1:14" ht="14.1" customHeight="1" x14ac:dyDescent="0.15">
      <c r="A50" s="150"/>
      <c r="B50" s="150"/>
      <c r="C50" s="150"/>
    </row>
    <row r="52" spans="1:14" ht="14.1" customHeight="1" x14ac:dyDescent="0.15">
      <c r="C52" s="151" t="s">
        <v>40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" customHeight="1" x14ac:dyDescent="0.15">
      <c r="C54" s="151" t="s">
        <v>17</v>
      </c>
      <c r="D54" s="151" t="s">
        <v>62</v>
      </c>
      <c r="E54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 activeCell="D16" sqref="D16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9.125" style="8" customWidth="1"/>
    <col min="7" max="7" width="9.125" style="7" customWidth="1"/>
    <col min="8" max="8" width="9.5" style="8" customWidth="1"/>
    <col min="9" max="9" width="9.5" style="7" customWidth="1"/>
    <col min="10" max="10" width="10.25" style="8" customWidth="1"/>
    <col min="11" max="11" width="10.25" style="7" customWidth="1"/>
    <col min="12" max="12" width="10.25" style="8" customWidth="1"/>
    <col min="13" max="13" width="9.375" style="7" customWidth="1"/>
    <col min="14" max="14" width="8.375" style="8" bestFit="1" customWidth="1"/>
    <col min="15" max="15" width="8.5" style="7" bestFit="1" customWidth="1"/>
    <col min="16" max="16" width="7.75" style="8" customWidth="1"/>
    <col min="17" max="17" width="7.75" style="7" customWidth="1"/>
    <col min="18" max="18" width="7.75" style="8" customWidth="1"/>
    <col min="19" max="19" width="7.75" style="7" customWidth="1"/>
    <col min="20" max="20" width="7.75" style="8" customWidth="1"/>
    <col min="21" max="21" width="7.75" style="7" customWidth="1"/>
    <col min="22" max="22" width="7.75" style="8" customWidth="1"/>
    <col min="23" max="23" width="7.75" style="7" customWidth="1"/>
    <col min="24" max="24" width="7.75" style="8" customWidth="1"/>
    <col min="25" max="25" width="7.75" style="7" customWidth="1"/>
    <col min="26" max="26" width="7.75" style="8" customWidth="1"/>
    <col min="27" max="27" width="7.75" style="7" customWidth="1"/>
    <col min="28" max="28" width="12.125" style="8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" customHeight="1" x14ac:dyDescent="0.15">
      <c r="A2" s="279" t="s">
        <v>73</v>
      </c>
      <c r="B2" s="279"/>
      <c r="C2" s="279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" customHeight="1" x14ac:dyDescent="0.15">
      <c r="A3" s="265" t="s">
        <v>15</v>
      </c>
      <c r="B3" s="260" t="s">
        <v>16</v>
      </c>
      <c r="C3" s="261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" customHeight="1" x14ac:dyDescent="0.15">
      <c r="A4" s="266"/>
      <c r="B4" s="260" t="s">
        <v>18</v>
      </c>
      <c r="C4" s="261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" customHeight="1" x14ac:dyDescent="0.15">
      <c r="A5" s="266"/>
      <c r="B5" s="260" t="s">
        <v>19</v>
      </c>
      <c r="C5" s="261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" customHeight="1" x14ac:dyDescent="0.15">
      <c r="A6" s="266"/>
      <c r="B6" s="260" t="s">
        <v>20</v>
      </c>
      <c r="C6" s="261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" customHeight="1" x14ac:dyDescent="0.15">
      <c r="A7" s="267"/>
      <c r="B7" s="261" t="s">
        <v>21</v>
      </c>
      <c r="C7" s="261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" customHeight="1" x14ac:dyDescent="0.15">
      <c r="A8" s="274" t="s">
        <v>61</v>
      </c>
      <c r="B8" s="260" t="s">
        <v>22</v>
      </c>
      <c r="C8" s="261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" customHeight="1" x14ac:dyDescent="0.15">
      <c r="A9" s="275"/>
      <c r="B9" s="277" t="s">
        <v>23</v>
      </c>
      <c r="C9" s="278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" customHeight="1" x14ac:dyDescent="0.15">
      <c r="A10" s="275"/>
      <c r="B10" s="277" t="s">
        <v>24</v>
      </c>
      <c r="C10" s="278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" customHeight="1" x14ac:dyDescent="0.15">
      <c r="A11" s="275"/>
      <c r="B11" s="277" t="s">
        <v>43</v>
      </c>
      <c r="C11" s="278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" customHeight="1" x14ac:dyDescent="0.15">
      <c r="A12" s="275"/>
      <c r="B12" s="277" t="s">
        <v>44</v>
      </c>
      <c r="C12" s="278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" customHeight="1" x14ac:dyDescent="0.15">
      <c r="A13" s="275"/>
      <c r="B13" s="277" t="s">
        <v>45</v>
      </c>
      <c r="C13" s="278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" customHeight="1" x14ac:dyDescent="0.15">
      <c r="A14" s="275"/>
      <c r="B14" s="260" t="s">
        <v>25</v>
      </c>
      <c r="C14" s="268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" customHeight="1" x14ac:dyDescent="0.15">
      <c r="A15" s="275"/>
      <c r="B15" s="260" t="s">
        <v>20</v>
      </c>
      <c r="C15" s="268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" customHeight="1" x14ac:dyDescent="0.15">
      <c r="A16" s="280"/>
      <c r="B16" s="261" t="s">
        <v>21</v>
      </c>
      <c r="C16" s="268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" customHeight="1" x14ac:dyDescent="0.15">
      <c r="A17" s="260" t="s">
        <v>26</v>
      </c>
      <c r="B17" s="261"/>
      <c r="C17" s="268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" customHeight="1" x14ac:dyDescent="0.15">
      <c r="A18" s="269" t="s">
        <v>27</v>
      </c>
      <c r="B18" s="265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" customHeight="1" x14ac:dyDescent="0.15">
      <c r="A19" s="269"/>
      <c r="B19" s="266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" customHeight="1" x14ac:dyDescent="0.15">
      <c r="A20" s="269"/>
      <c r="B20" s="266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" customHeight="1" x14ac:dyDescent="0.15">
      <c r="A21" s="269"/>
      <c r="B21" s="266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" customHeight="1" x14ac:dyDescent="0.15">
      <c r="A22" s="269"/>
      <c r="B22" s="266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" customHeight="1" x14ac:dyDescent="0.15">
      <c r="A23" s="269"/>
      <c r="B23" s="267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" customHeight="1" x14ac:dyDescent="0.15">
      <c r="A24" s="269"/>
      <c r="B24" s="271" t="s">
        <v>53</v>
      </c>
      <c r="C24" s="260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" customHeight="1" x14ac:dyDescent="0.15">
      <c r="A25" s="269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" customHeight="1" x14ac:dyDescent="0.15">
      <c r="A26" s="269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" customHeight="1" x14ac:dyDescent="0.15">
      <c r="A27" s="269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" customHeight="1" x14ac:dyDescent="0.15">
      <c r="A28" s="269"/>
      <c r="B28" s="272" t="s">
        <v>56</v>
      </c>
      <c r="C28" s="260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" customHeight="1" x14ac:dyDescent="0.15">
      <c r="A29" s="269"/>
      <c r="B29" s="273" t="s">
        <v>57</v>
      </c>
      <c r="C29" s="273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0"/>
      <c r="B30" s="261" t="s">
        <v>21</v>
      </c>
      <c r="C30" s="261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" customHeight="1" x14ac:dyDescent="0.15">
      <c r="A31" s="265" t="s">
        <v>29</v>
      </c>
      <c r="B31" s="260" t="s">
        <v>30</v>
      </c>
      <c r="C31" s="261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" customHeight="1" x14ac:dyDescent="0.15">
      <c r="A32" s="266"/>
      <c r="B32" s="260" t="s">
        <v>31</v>
      </c>
      <c r="C32" s="261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" customHeight="1" x14ac:dyDescent="0.15">
      <c r="A33" s="266"/>
      <c r="B33" s="260" t="s">
        <v>32</v>
      </c>
      <c r="C33" s="261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" customHeight="1" x14ac:dyDescent="0.15">
      <c r="A34" s="267"/>
      <c r="B34" s="261" t="s">
        <v>21</v>
      </c>
      <c r="C34" s="261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" customHeight="1" x14ac:dyDescent="0.15">
      <c r="A35" s="265" t="s">
        <v>33</v>
      </c>
      <c r="B35" s="260" t="s">
        <v>34</v>
      </c>
      <c r="C35" s="261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" customHeight="1" x14ac:dyDescent="0.15">
      <c r="A36" s="266"/>
      <c r="B36" s="260" t="s">
        <v>20</v>
      </c>
      <c r="C36" s="261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" customHeight="1" x14ac:dyDescent="0.15">
      <c r="A37" s="267"/>
      <c r="B37" s="261" t="s">
        <v>21</v>
      </c>
      <c r="C37" s="261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" customHeight="1" x14ac:dyDescent="0.15">
      <c r="A38" s="255" t="s">
        <v>58</v>
      </c>
      <c r="B38" s="258" t="s">
        <v>35</v>
      </c>
      <c r="C38" s="259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" customHeight="1" x14ac:dyDescent="0.15">
      <c r="A39" s="256"/>
      <c r="B39" s="260" t="s">
        <v>20</v>
      </c>
      <c r="C39" s="261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" customHeight="1" x14ac:dyDescent="0.15">
      <c r="A40" s="257"/>
      <c r="B40" s="261" t="s">
        <v>21</v>
      </c>
      <c r="C40" s="261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" customHeight="1" x14ac:dyDescent="0.15">
      <c r="A41" s="262" t="s">
        <v>67</v>
      </c>
      <c r="B41" s="263"/>
      <c r="C41" s="264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" customHeight="1" x14ac:dyDescent="0.15">
      <c r="A42" s="262" t="s">
        <v>60</v>
      </c>
      <c r="B42" s="263"/>
      <c r="C42" s="264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" customHeight="1" x14ac:dyDescent="0.15">
      <c r="A44" s="141"/>
      <c r="B44" s="253" t="s">
        <v>38</v>
      </c>
      <c r="C44" s="254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F41" sqref="F41"/>
      <selection pane="topRight" activeCell="F41" sqref="F41"/>
      <selection pane="bottomLeft" activeCell="F41" sqref="F41"/>
      <selection pane="bottomRight" activeCell="N33" sqref="N3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7.5" style="8" bestFit="1" customWidth="1"/>
    <col min="5" max="5" width="6.375" style="7" bestFit="1" customWidth="1"/>
    <col min="6" max="6" width="7.5" style="8" bestFit="1" customWidth="1"/>
    <col min="7" max="7" width="6.375" style="7" bestFit="1" customWidth="1"/>
    <col min="8" max="8" width="7.625" style="8" customWidth="1"/>
    <col min="9" max="9" width="6.375" style="7" bestFit="1" customWidth="1"/>
    <col min="10" max="10" width="7.5" style="8" bestFit="1" customWidth="1"/>
    <col min="11" max="11" width="6.375" style="7" bestFit="1" customWidth="1"/>
    <col min="12" max="12" width="7.5" style="8" bestFit="1" customWidth="1"/>
    <col min="13" max="13" width="6.375" style="7" bestFit="1" customWidth="1"/>
    <col min="14" max="14" width="7.5" style="8" bestFit="1" customWidth="1"/>
    <col min="15" max="15" width="6.75" style="7" bestFit="1" customWidth="1"/>
    <col min="16" max="16" width="7.5" style="8" bestFit="1" customWidth="1"/>
    <col min="17" max="17" width="6.375" style="7" bestFit="1" customWidth="1"/>
    <col min="18" max="18" width="7.5" style="8" bestFit="1" customWidth="1"/>
    <col min="19" max="19" width="6.375" style="7" bestFit="1" customWidth="1"/>
    <col min="20" max="20" width="7.5" style="8" bestFit="1" customWidth="1"/>
    <col min="21" max="21" width="6.375" style="7" bestFit="1" customWidth="1"/>
    <col min="22" max="22" width="7.5" style="8" bestFit="1" customWidth="1"/>
    <col min="23" max="23" width="6.75" style="7" bestFit="1" customWidth="1"/>
    <col min="24" max="24" width="7.5" style="8" bestFit="1" customWidth="1"/>
    <col min="25" max="25" width="6.375" style="7" bestFit="1" customWidth="1"/>
    <col min="26" max="26" width="10" style="8" customWidth="1"/>
    <col min="27" max="27" width="10" style="7" customWidth="1"/>
    <col min="28" max="28" width="10.75" style="8" bestFit="1" customWidth="1"/>
    <col min="29" max="29" width="6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" customHeight="1" x14ac:dyDescent="0.15">
      <c r="A2" s="279" t="s">
        <v>72</v>
      </c>
      <c r="B2" s="281"/>
      <c r="C2" s="281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" customHeight="1" x14ac:dyDescent="0.15">
      <c r="A3" s="282" t="s">
        <v>15</v>
      </c>
      <c r="B3" s="258" t="s">
        <v>16</v>
      </c>
      <c r="C3" s="259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" customHeight="1" x14ac:dyDescent="0.15">
      <c r="A4" s="283"/>
      <c r="B4" s="258" t="s">
        <v>18</v>
      </c>
      <c r="C4" s="259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" customHeight="1" x14ac:dyDescent="0.15">
      <c r="A5" s="283"/>
      <c r="B5" s="258" t="s">
        <v>19</v>
      </c>
      <c r="C5" s="259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" customHeight="1" x14ac:dyDescent="0.15">
      <c r="A6" s="283"/>
      <c r="B6" s="258" t="s">
        <v>20</v>
      </c>
      <c r="C6" s="259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" customHeight="1" x14ac:dyDescent="0.15">
      <c r="A7" s="284"/>
      <c r="B7" s="259" t="s">
        <v>21</v>
      </c>
      <c r="C7" s="259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" customHeight="1" x14ac:dyDescent="0.15">
      <c r="A8" s="285" t="s">
        <v>61</v>
      </c>
      <c r="B8" s="258" t="s">
        <v>22</v>
      </c>
      <c r="C8" s="259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" customHeight="1" x14ac:dyDescent="0.15">
      <c r="A9" s="286"/>
      <c r="B9" s="258" t="s">
        <v>23</v>
      </c>
      <c r="C9" s="288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" customHeight="1" x14ac:dyDescent="0.15">
      <c r="A10" s="286"/>
      <c r="B10" s="258" t="s">
        <v>24</v>
      </c>
      <c r="C10" s="288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" customHeight="1" x14ac:dyDescent="0.15">
      <c r="A11" s="286"/>
      <c r="B11" s="258" t="s">
        <v>43</v>
      </c>
      <c r="C11" s="288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" customHeight="1" x14ac:dyDescent="0.15">
      <c r="A12" s="286"/>
      <c r="B12" s="258" t="s">
        <v>44</v>
      </c>
      <c r="C12" s="288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" customHeight="1" x14ac:dyDescent="0.15">
      <c r="A13" s="286"/>
      <c r="B13" s="258" t="s">
        <v>45</v>
      </c>
      <c r="C13" s="288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" customHeight="1" x14ac:dyDescent="0.15">
      <c r="A14" s="286"/>
      <c r="B14" s="258" t="s">
        <v>25</v>
      </c>
      <c r="C14" s="288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" customHeight="1" x14ac:dyDescent="0.15">
      <c r="A15" s="286"/>
      <c r="B15" s="258" t="s">
        <v>20</v>
      </c>
      <c r="C15" s="288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" customHeight="1" x14ac:dyDescent="0.15">
      <c r="A16" s="287"/>
      <c r="B16" s="259" t="s">
        <v>21</v>
      </c>
      <c r="C16" s="288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" customHeight="1" x14ac:dyDescent="0.15">
      <c r="A17" s="258" t="s">
        <v>26</v>
      </c>
      <c r="B17" s="259"/>
      <c r="C17" s="288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" customHeight="1" x14ac:dyDescent="0.15">
      <c r="A18" s="289" t="s">
        <v>27</v>
      </c>
      <c r="B18" s="282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" customHeight="1" x14ac:dyDescent="0.15">
      <c r="A19" s="289"/>
      <c r="B19" s="283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" customHeight="1" x14ac:dyDescent="0.15">
      <c r="A20" s="289"/>
      <c r="B20" s="283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" customHeight="1" x14ac:dyDescent="0.15">
      <c r="A21" s="289"/>
      <c r="B21" s="283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" customHeight="1" x14ac:dyDescent="0.15">
      <c r="A22" s="289"/>
      <c r="B22" s="283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" customHeight="1" x14ac:dyDescent="0.15">
      <c r="A23" s="289"/>
      <c r="B23" s="283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" customHeight="1" x14ac:dyDescent="0.15">
      <c r="A24" s="289"/>
      <c r="B24" s="284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" customHeight="1" x14ac:dyDescent="0.15">
      <c r="A25" s="289"/>
      <c r="B25" s="291" t="s">
        <v>53</v>
      </c>
      <c r="C25" s="258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" customHeight="1" x14ac:dyDescent="0.15">
      <c r="A26" s="289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" customHeight="1" x14ac:dyDescent="0.15">
      <c r="A27" s="289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" customHeight="1" x14ac:dyDescent="0.15">
      <c r="A28" s="289"/>
      <c r="B28" s="292" t="s">
        <v>56</v>
      </c>
      <c r="C28" s="258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" customHeight="1" x14ac:dyDescent="0.15">
      <c r="A29" s="289"/>
      <c r="B29" s="293" t="s">
        <v>57</v>
      </c>
      <c r="C29" s="293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" customHeight="1" x14ac:dyDescent="0.15">
      <c r="A30" s="290"/>
      <c r="B30" s="259" t="s">
        <v>21</v>
      </c>
      <c r="C30" s="259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" customHeight="1" x14ac:dyDescent="0.15">
      <c r="A31" s="282" t="s">
        <v>29</v>
      </c>
      <c r="B31" s="258" t="s">
        <v>30</v>
      </c>
      <c r="C31" s="259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" customHeight="1" x14ac:dyDescent="0.15">
      <c r="A32" s="283"/>
      <c r="B32" s="258" t="s">
        <v>31</v>
      </c>
      <c r="C32" s="259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" customHeight="1" x14ac:dyDescent="0.15">
      <c r="A33" s="283"/>
      <c r="B33" s="258" t="s">
        <v>32</v>
      </c>
      <c r="C33" s="259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" customHeight="1" x14ac:dyDescent="0.15">
      <c r="A34" s="284"/>
      <c r="B34" s="259" t="s">
        <v>21</v>
      </c>
      <c r="C34" s="259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" customHeight="1" x14ac:dyDescent="0.15">
      <c r="A35" s="282" t="s">
        <v>33</v>
      </c>
      <c r="B35" s="258" t="s">
        <v>34</v>
      </c>
      <c r="C35" s="259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" customHeight="1" x14ac:dyDescent="0.15">
      <c r="A36" s="283"/>
      <c r="B36" s="258" t="s">
        <v>20</v>
      </c>
      <c r="C36" s="259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" customHeight="1" x14ac:dyDescent="0.15">
      <c r="A37" s="284"/>
      <c r="B37" s="259" t="s">
        <v>21</v>
      </c>
      <c r="C37" s="259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" customHeight="1" x14ac:dyDescent="0.15">
      <c r="A38" s="296" t="s">
        <v>58</v>
      </c>
      <c r="B38" s="258" t="s">
        <v>35</v>
      </c>
      <c r="C38" s="259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" customHeight="1" x14ac:dyDescent="0.15">
      <c r="A39" s="297"/>
      <c r="B39" s="258" t="s">
        <v>20</v>
      </c>
      <c r="C39" s="259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" customHeight="1" x14ac:dyDescent="0.15">
      <c r="A40" s="298"/>
      <c r="B40" s="259" t="s">
        <v>21</v>
      </c>
      <c r="C40" s="259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" customHeight="1" x14ac:dyDescent="0.15">
      <c r="A41" s="299" t="s">
        <v>59</v>
      </c>
      <c r="B41" s="300"/>
      <c r="C41" s="301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" customHeight="1" x14ac:dyDescent="0.15">
      <c r="A42" s="299" t="s">
        <v>60</v>
      </c>
      <c r="B42" s="300"/>
      <c r="C42" s="301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" customHeight="1" x14ac:dyDescent="0.15">
      <c r="A44" s="52"/>
      <c r="B44" s="294" t="s">
        <v>38</v>
      </c>
      <c r="C44" s="295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63</v>
      </c>
      <c r="K46" s="58"/>
      <c r="L46" s="62"/>
      <c r="AB46" s="60"/>
    </row>
    <row r="47" spans="1:31" ht="14.1" customHeight="1" x14ac:dyDescent="0.15">
      <c r="A47" s="7"/>
    </row>
    <row r="48" spans="1:31" ht="14.1" customHeight="1" x14ac:dyDescent="0.15">
      <c r="A48" s="7"/>
    </row>
    <row r="49" spans="1:14" ht="14.1" customHeight="1" x14ac:dyDescent="0.15">
      <c r="A49" s="7"/>
      <c r="B49" s="7"/>
      <c r="C49" s="7"/>
    </row>
    <row r="51" spans="1:14" ht="14.1" customHeight="1" x14ac:dyDescent="0.15">
      <c r="C51" s="8" t="s">
        <v>40</v>
      </c>
    </row>
    <row r="52" spans="1:14" ht="14.1" customHeight="1" x14ac:dyDescent="0.15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Q1" sqref="Q1"/>
      <selection pane="topRight" activeCell="Q1" sqref="Q1"/>
      <selection pane="bottomLeft" activeCell="Q1" sqref="Q1"/>
      <selection pane="bottomRight" activeCell="AC22" sqref="AC22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7.5" style="151" bestFit="1" customWidth="1"/>
    <col min="5" max="5" width="6.375" style="150" bestFit="1" customWidth="1"/>
    <col min="6" max="6" width="7.5" style="151" bestFit="1" customWidth="1"/>
    <col min="7" max="7" width="6.375" style="150" bestFit="1" customWidth="1"/>
    <col min="8" max="8" width="7.625" style="151" customWidth="1"/>
    <col min="9" max="9" width="6.375" style="150" bestFit="1" customWidth="1"/>
    <col min="10" max="10" width="7.5" style="151" bestFit="1" customWidth="1"/>
    <col min="11" max="11" width="6.375" style="150" bestFit="1" customWidth="1"/>
    <col min="12" max="12" width="7.5" style="151" bestFit="1" customWidth="1"/>
    <col min="13" max="13" width="6.375" style="150" bestFit="1" customWidth="1"/>
    <col min="14" max="14" width="7.5" style="151" bestFit="1" customWidth="1"/>
    <col min="15" max="15" width="6.75" style="150" bestFit="1" customWidth="1"/>
    <col min="16" max="16" width="7.5" style="151" bestFit="1" customWidth="1"/>
    <col min="17" max="17" width="6.375" style="150" bestFit="1" customWidth="1"/>
    <col min="18" max="18" width="7.5" style="151" bestFit="1" customWidth="1"/>
    <col min="19" max="19" width="6.375" style="150" bestFit="1" customWidth="1"/>
    <col min="20" max="20" width="7.5" style="151" bestFit="1" customWidth="1"/>
    <col min="21" max="21" width="6.375" style="150" bestFit="1" customWidth="1"/>
    <col min="22" max="22" width="7.5" style="151" bestFit="1" customWidth="1"/>
    <col min="23" max="23" width="6.75" style="150" bestFit="1" customWidth="1"/>
    <col min="24" max="24" width="7.5" style="151" bestFit="1" customWidth="1"/>
    <col min="25" max="25" width="6.375" style="150" bestFit="1" customWidth="1"/>
    <col min="26" max="26" width="8.375" style="151" bestFit="1" customWidth="1"/>
    <col min="27" max="27" width="6.7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79" t="s">
        <v>76</v>
      </c>
      <c r="B2" s="302"/>
      <c r="C2" s="302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82" t="s">
        <v>15</v>
      </c>
      <c r="B3" s="258" t="s">
        <v>16</v>
      </c>
      <c r="C3" s="259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" customHeight="1" x14ac:dyDescent="0.15">
      <c r="A4" s="283"/>
      <c r="B4" s="258" t="s">
        <v>18</v>
      </c>
      <c r="C4" s="259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" customHeight="1" x14ac:dyDescent="0.15">
      <c r="A5" s="283"/>
      <c r="B5" s="258" t="s">
        <v>19</v>
      </c>
      <c r="C5" s="259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" customHeight="1" x14ac:dyDescent="0.15">
      <c r="A6" s="283"/>
      <c r="B6" s="258" t="s">
        <v>20</v>
      </c>
      <c r="C6" s="259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" customHeight="1" x14ac:dyDescent="0.15">
      <c r="A7" s="284"/>
      <c r="B7" s="259" t="s">
        <v>21</v>
      </c>
      <c r="C7" s="259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" customHeight="1" x14ac:dyDescent="0.15">
      <c r="A8" s="285" t="s">
        <v>61</v>
      </c>
      <c r="B8" s="258" t="s">
        <v>22</v>
      </c>
      <c r="C8" s="259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" customHeight="1" x14ac:dyDescent="0.15">
      <c r="A9" s="286"/>
      <c r="B9" s="258" t="s">
        <v>23</v>
      </c>
      <c r="C9" s="288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" customHeight="1" x14ac:dyDescent="0.15">
      <c r="A10" s="286"/>
      <c r="B10" s="258" t="s">
        <v>24</v>
      </c>
      <c r="C10" s="288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" customHeight="1" x14ac:dyDescent="0.15">
      <c r="A11" s="286"/>
      <c r="B11" s="258" t="s">
        <v>43</v>
      </c>
      <c r="C11" s="288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" customHeight="1" x14ac:dyDescent="0.15">
      <c r="A12" s="286"/>
      <c r="B12" s="258" t="s">
        <v>44</v>
      </c>
      <c r="C12" s="288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" customHeight="1" x14ac:dyDescent="0.15">
      <c r="A13" s="286"/>
      <c r="B13" s="258" t="s">
        <v>45</v>
      </c>
      <c r="C13" s="288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" customHeight="1" x14ac:dyDescent="0.15">
      <c r="A14" s="286"/>
      <c r="B14" s="258" t="s">
        <v>25</v>
      </c>
      <c r="C14" s="288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" customHeight="1" x14ac:dyDescent="0.15">
      <c r="A15" s="286"/>
      <c r="B15" s="258" t="s">
        <v>20</v>
      </c>
      <c r="C15" s="288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" customHeight="1" x14ac:dyDescent="0.15">
      <c r="A16" s="287"/>
      <c r="B16" s="259" t="s">
        <v>21</v>
      </c>
      <c r="C16" s="288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" customHeight="1" x14ac:dyDescent="0.15">
      <c r="A17" s="258" t="s">
        <v>26</v>
      </c>
      <c r="B17" s="259"/>
      <c r="C17" s="288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" customHeight="1" x14ac:dyDescent="0.15">
      <c r="A18" s="289" t="s">
        <v>27</v>
      </c>
      <c r="B18" s="282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" customHeight="1" x14ac:dyDescent="0.15">
      <c r="A19" s="289"/>
      <c r="B19" s="283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" customHeight="1" x14ac:dyDescent="0.15">
      <c r="A20" s="289"/>
      <c r="B20" s="283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" customHeight="1" x14ac:dyDescent="0.15">
      <c r="A21" s="289"/>
      <c r="B21" s="283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" customHeight="1" x14ac:dyDescent="0.15">
      <c r="A22" s="289"/>
      <c r="B22" s="283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" customHeight="1" x14ac:dyDescent="0.15">
      <c r="A23" s="289"/>
      <c r="B23" s="283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" customHeight="1" x14ac:dyDescent="0.15">
      <c r="A24" s="289"/>
      <c r="B24" s="284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" customHeight="1" x14ac:dyDescent="0.15">
      <c r="A25" s="289"/>
      <c r="B25" s="291" t="s">
        <v>53</v>
      </c>
      <c r="C25" s="258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" customHeight="1" x14ac:dyDescent="0.15">
      <c r="A26" s="289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" customHeight="1" x14ac:dyDescent="0.15">
      <c r="A27" s="289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" customHeight="1" x14ac:dyDescent="0.15">
      <c r="A28" s="289"/>
      <c r="B28" s="292" t="s">
        <v>56</v>
      </c>
      <c r="C28" s="258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" customHeight="1" x14ac:dyDescent="0.15">
      <c r="A29" s="289"/>
      <c r="B29" s="293" t="s">
        <v>57</v>
      </c>
      <c r="C29" s="293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" customHeight="1" x14ac:dyDescent="0.15">
      <c r="A30" s="290"/>
      <c r="B30" s="259" t="s">
        <v>21</v>
      </c>
      <c r="C30" s="259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" customHeight="1" x14ac:dyDescent="0.15">
      <c r="A31" s="282" t="s">
        <v>29</v>
      </c>
      <c r="B31" s="258" t="s">
        <v>30</v>
      </c>
      <c r="C31" s="259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" customHeight="1" x14ac:dyDescent="0.15">
      <c r="A32" s="283"/>
      <c r="B32" s="258" t="s">
        <v>31</v>
      </c>
      <c r="C32" s="259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" customHeight="1" x14ac:dyDescent="0.15">
      <c r="A33" s="283"/>
      <c r="B33" s="258" t="s">
        <v>32</v>
      </c>
      <c r="C33" s="259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" customHeight="1" x14ac:dyDescent="0.15">
      <c r="A34" s="284"/>
      <c r="B34" s="259" t="s">
        <v>21</v>
      </c>
      <c r="C34" s="259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" customHeight="1" x14ac:dyDescent="0.15">
      <c r="A35" s="282" t="s">
        <v>33</v>
      </c>
      <c r="B35" s="258" t="s">
        <v>34</v>
      </c>
      <c r="C35" s="259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" customHeight="1" x14ac:dyDescent="0.15">
      <c r="A36" s="283"/>
      <c r="B36" s="258" t="s">
        <v>20</v>
      </c>
      <c r="C36" s="259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" customHeight="1" x14ac:dyDescent="0.15">
      <c r="A37" s="284"/>
      <c r="B37" s="259" t="s">
        <v>21</v>
      </c>
      <c r="C37" s="259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" customHeight="1" x14ac:dyDescent="0.15">
      <c r="A38" s="296" t="s">
        <v>58</v>
      </c>
      <c r="B38" s="258" t="s">
        <v>35</v>
      </c>
      <c r="C38" s="259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" customHeight="1" x14ac:dyDescent="0.15">
      <c r="A39" s="297"/>
      <c r="B39" s="258" t="s">
        <v>20</v>
      </c>
      <c r="C39" s="259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" customHeight="1" x14ac:dyDescent="0.15">
      <c r="A40" s="298"/>
      <c r="B40" s="259" t="s">
        <v>21</v>
      </c>
      <c r="C40" s="259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" customHeight="1" x14ac:dyDescent="0.15">
      <c r="A41" s="299" t="s">
        <v>59</v>
      </c>
      <c r="B41" s="300"/>
      <c r="C41" s="301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" customHeight="1" x14ac:dyDescent="0.15">
      <c r="A42" s="299" t="s">
        <v>60</v>
      </c>
      <c r="B42" s="300"/>
      <c r="C42" s="301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" customHeight="1" x14ac:dyDescent="0.15">
      <c r="A44" s="52"/>
      <c r="B44" s="294" t="s">
        <v>38</v>
      </c>
      <c r="C44" s="295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Q1" sqref="Q1"/>
      <selection pane="topRight" activeCell="Q1" sqref="Q1"/>
      <selection pane="bottomLeft" activeCell="Q1" sqref="Q1"/>
      <selection pane="bottomRight" activeCell="Q1" sqref="Q1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7.125" style="150" customWidth="1"/>
    <col min="6" max="6" width="9" style="151"/>
    <col min="7" max="7" width="6.5" style="150" bestFit="1" customWidth="1"/>
    <col min="8" max="8" width="9.625" style="151" customWidth="1"/>
    <col min="9" max="9" width="6.5" style="150" bestFit="1" customWidth="1"/>
    <col min="10" max="10" width="10.375" style="151" customWidth="1"/>
    <col min="11" max="11" width="7.625" style="150" bestFit="1" customWidth="1"/>
    <col min="12" max="12" width="9.125" style="151" customWidth="1"/>
    <col min="13" max="13" width="9.125" style="150" customWidth="1"/>
    <col min="14" max="14" width="7.875" style="151" customWidth="1"/>
    <col min="15" max="15" width="7.875" style="150" customWidth="1"/>
    <col min="16" max="16" width="7.5" style="151" bestFit="1" customWidth="1"/>
    <col min="17" max="17" width="6.75" style="150" bestFit="1" customWidth="1"/>
    <col min="18" max="18" width="9.75" style="151" customWidth="1"/>
    <col min="19" max="19" width="9.75" style="150" customWidth="1"/>
    <col min="20" max="20" width="9.625" style="151" customWidth="1"/>
    <col min="21" max="21" width="9.625" style="150" customWidth="1"/>
    <col min="22" max="22" width="7.625" style="151" customWidth="1"/>
    <col min="23" max="23" width="6.5" style="150" bestFit="1" customWidth="1"/>
    <col min="24" max="24" width="7.5" style="151" bestFit="1" customWidth="1"/>
    <col min="25" max="25" width="6.5" style="150" bestFit="1" customWidth="1"/>
    <col min="26" max="26" width="7.5" style="151" bestFit="1" customWidth="1"/>
    <col min="27" max="27" width="6.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79" t="s">
        <v>77</v>
      </c>
      <c r="B2" s="302"/>
      <c r="C2" s="302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82" t="s">
        <v>15</v>
      </c>
      <c r="B3" s="258" t="s">
        <v>16</v>
      </c>
      <c r="C3" s="259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" customHeight="1" x14ac:dyDescent="0.15">
      <c r="A4" s="283"/>
      <c r="B4" s="258" t="s">
        <v>18</v>
      </c>
      <c r="C4" s="259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" customHeight="1" x14ac:dyDescent="0.15">
      <c r="A5" s="283"/>
      <c r="B5" s="258" t="s">
        <v>19</v>
      </c>
      <c r="C5" s="259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" customHeight="1" x14ac:dyDescent="0.15">
      <c r="A6" s="283"/>
      <c r="B6" s="258" t="s">
        <v>20</v>
      </c>
      <c r="C6" s="259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" customHeight="1" x14ac:dyDescent="0.15">
      <c r="A7" s="284"/>
      <c r="B7" s="259" t="s">
        <v>21</v>
      </c>
      <c r="C7" s="259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" customHeight="1" x14ac:dyDescent="0.15">
      <c r="A8" s="285" t="s">
        <v>61</v>
      </c>
      <c r="B8" s="258" t="s">
        <v>22</v>
      </c>
      <c r="C8" s="259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" customHeight="1" x14ac:dyDescent="0.15">
      <c r="A9" s="286"/>
      <c r="B9" s="258" t="s">
        <v>23</v>
      </c>
      <c r="C9" s="288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" customHeight="1" x14ac:dyDescent="0.15">
      <c r="A10" s="286"/>
      <c r="B10" s="258" t="s">
        <v>24</v>
      </c>
      <c r="C10" s="288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" customHeight="1" x14ac:dyDescent="0.15">
      <c r="A11" s="286"/>
      <c r="B11" s="258" t="s">
        <v>43</v>
      </c>
      <c r="C11" s="288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" customHeight="1" x14ac:dyDescent="0.15">
      <c r="A12" s="286"/>
      <c r="B12" s="258" t="s">
        <v>44</v>
      </c>
      <c r="C12" s="288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" customHeight="1" x14ac:dyDescent="0.15">
      <c r="A13" s="286"/>
      <c r="B13" s="258" t="s">
        <v>45</v>
      </c>
      <c r="C13" s="288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" customHeight="1" x14ac:dyDescent="0.15">
      <c r="A14" s="286"/>
      <c r="B14" s="258" t="s">
        <v>25</v>
      </c>
      <c r="C14" s="288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" customHeight="1" x14ac:dyDescent="0.15">
      <c r="A15" s="286"/>
      <c r="B15" s="258" t="s">
        <v>20</v>
      </c>
      <c r="C15" s="288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" customHeight="1" x14ac:dyDescent="0.15">
      <c r="A16" s="287"/>
      <c r="B16" s="259" t="s">
        <v>21</v>
      </c>
      <c r="C16" s="288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" customHeight="1" x14ac:dyDescent="0.15">
      <c r="A17" s="258" t="s">
        <v>26</v>
      </c>
      <c r="B17" s="259"/>
      <c r="C17" s="288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" customHeight="1" x14ac:dyDescent="0.15">
      <c r="A18" s="289" t="s">
        <v>27</v>
      </c>
      <c r="B18" s="282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" customHeight="1" x14ac:dyDescent="0.15">
      <c r="A19" s="289"/>
      <c r="B19" s="283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" customHeight="1" x14ac:dyDescent="0.15">
      <c r="A20" s="289"/>
      <c r="B20" s="283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" customHeight="1" x14ac:dyDescent="0.15">
      <c r="A21" s="289"/>
      <c r="B21" s="283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" customHeight="1" x14ac:dyDescent="0.15">
      <c r="A22" s="289"/>
      <c r="B22" s="283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" customHeight="1" x14ac:dyDescent="0.15">
      <c r="A23" s="289"/>
      <c r="B23" s="283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" customHeight="1" x14ac:dyDescent="0.15">
      <c r="A24" s="289"/>
      <c r="B24" s="284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" customHeight="1" x14ac:dyDescent="0.15">
      <c r="A25" s="289"/>
      <c r="B25" s="291" t="s">
        <v>53</v>
      </c>
      <c r="C25" s="258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" customHeight="1" x14ac:dyDescent="0.15">
      <c r="A26" s="289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" customHeight="1" x14ac:dyDescent="0.15">
      <c r="A27" s="289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" customHeight="1" x14ac:dyDescent="0.15">
      <c r="A28" s="289"/>
      <c r="B28" s="292" t="s">
        <v>56</v>
      </c>
      <c r="C28" s="258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" customHeight="1" x14ac:dyDescent="0.15">
      <c r="A29" s="289"/>
      <c r="B29" s="293" t="s">
        <v>57</v>
      </c>
      <c r="C29" s="293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" customHeight="1" x14ac:dyDescent="0.15">
      <c r="A30" s="290"/>
      <c r="B30" s="259" t="s">
        <v>21</v>
      </c>
      <c r="C30" s="259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" customHeight="1" x14ac:dyDescent="0.15">
      <c r="A31" s="282" t="s">
        <v>29</v>
      </c>
      <c r="B31" s="258" t="s">
        <v>30</v>
      </c>
      <c r="C31" s="259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" customHeight="1" x14ac:dyDescent="0.15">
      <c r="A32" s="283"/>
      <c r="B32" s="258" t="s">
        <v>31</v>
      </c>
      <c r="C32" s="259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" customHeight="1" x14ac:dyDescent="0.15">
      <c r="A33" s="283"/>
      <c r="B33" s="258" t="s">
        <v>32</v>
      </c>
      <c r="C33" s="259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" customHeight="1" x14ac:dyDescent="0.15">
      <c r="A34" s="284"/>
      <c r="B34" s="259" t="s">
        <v>21</v>
      </c>
      <c r="C34" s="259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" customHeight="1" x14ac:dyDescent="0.15">
      <c r="A35" s="282" t="s">
        <v>33</v>
      </c>
      <c r="B35" s="258" t="s">
        <v>34</v>
      </c>
      <c r="C35" s="259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" customHeight="1" x14ac:dyDescent="0.15">
      <c r="A36" s="283"/>
      <c r="B36" s="258" t="s">
        <v>20</v>
      </c>
      <c r="C36" s="259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" customHeight="1" x14ac:dyDescent="0.15">
      <c r="A37" s="284"/>
      <c r="B37" s="259" t="s">
        <v>21</v>
      </c>
      <c r="C37" s="259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" customHeight="1" x14ac:dyDescent="0.15">
      <c r="A38" s="296" t="s">
        <v>58</v>
      </c>
      <c r="B38" s="258" t="s">
        <v>35</v>
      </c>
      <c r="C38" s="259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" customHeight="1" x14ac:dyDescent="0.15">
      <c r="A39" s="297"/>
      <c r="B39" s="258" t="s">
        <v>20</v>
      </c>
      <c r="C39" s="259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" customHeight="1" x14ac:dyDescent="0.15">
      <c r="A40" s="298"/>
      <c r="B40" s="259" t="s">
        <v>21</v>
      </c>
      <c r="C40" s="259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" customHeight="1" x14ac:dyDescent="0.15">
      <c r="A41" s="299" t="s">
        <v>59</v>
      </c>
      <c r="B41" s="300"/>
      <c r="C41" s="301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" customHeight="1" x14ac:dyDescent="0.15">
      <c r="A42" s="299" t="s">
        <v>60</v>
      </c>
      <c r="B42" s="300"/>
      <c r="C42" s="301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" customHeight="1" x14ac:dyDescent="0.15">
      <c r="A44" s="52"/>
      <c r="B44" s="294" t="s">
        <v>38</v>
      </c>
      <c r="C44" s="295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日工会外需国・地域別受注実績2025</vt:lpstr>
      <vt:lpstr>2024</vt:lpstr>
      <vt:lpstr>2023</vt:lpstr>
      <vt:lpstr>2022</vt:lpstr>
      <vt:lpstr>2021</vt:lpstr>
      <vt:lpstr>2020</vt:lpstr>
      <vt:lpstr>2019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日工会外需国・地域別受注実績2025!Print_Area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和彦 中島</cp:lastModifiedBy>
  <cp:lastPrinted>2023-04-21T00:47:38Z</cp:lastPrinted>
  <dcterms:created xsi:type="dcterms:W3CDTF">2012-10-31T02:40:29Z</dcterms:created>
  <dcterms:modified xsi:type="dcterms:W3CDTF">2025-09-24T07:29:40Z</dcterms:modified>
</cp:coreProperties>
</file>