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事務局\☆速報確報メーリングリスト\確報2\2024年度\"/>
    </mc:Choice>
  </mc:AlternateContent>
  <xr:revisionPtr revIDLastSave="0" documentId="8_{C3B1E53F-2F01-476D-9893-3C29AAAF71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工会外需国・地域別受注実績2024" sheetId="7" r:id="rId1"/>
    <sheet name="2023" sheetId="11" r:id="rId2"/>
    <sheet name="2022" sheetId="6" r:id="rId3"/>
    <sheet name="2021" sheetId="5" r:id="rId4"/>
    <sheet name="2020" sheetId="8" r:id="rId5"/>
    <sheet name="2019" sheetId="9" r:id="rId6"/>
  </sheets>
  <externalReferences>
    <externalReference r:id="rId7"/>
  </externalReferences>
  <definedNames>
    <definedName name="_xlnm.Print_Area" localSheetId="5">'2019'!$A$2:$AC$47</definedName>
    <definedName name="_xlnm.Print_Area" localSheetId="4">'2020'!$A$2:$AC$47</definedName>
    <definedName name="_xlnm.Print_Area" localSheetId="3">'2021'!$A$2:$AC$47</definedName>
    <definedName name="_xlnm.Print_Area" localSheetId="2">'2022'!$A$2:$AC$48</definedName>
    <definedName name="_xlnm.Print_Area" localSheetId="1">'2023'!$A$2:$AC$48</definedName>
    <definedName name="_xlnm.Print_Area" localSheetId="0">日工会外需国・地域別受注実績2024!$A$2:$AC$48</definedName>
  </definedNames>
  <calcPr calcId="191029"/>
</workbook>
</file>

<file path=xl/calcChain.xml><?xml version="1.0" encoding="utf-8"?>
<calcChain xmlns="http://schemas.openxmlformats.org/spreadsheetml/2006/main">
  <c r="AC4" i="7" l="1"/>
  <c r="AC5" i="7"/>
  <c r="AC6" i="7"/>
  <c r="AC7" i="7"/>
  <c r="AC8" i="7"/>
  <c r="AC9" i="7"/>
  <c r="AC10" i="7"/>
  <c r="AC11" i="7"/>
  <c r="AC12" i="7"/>
  <c r="AC13" i="7"/>
  <c r="AC14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3" i="7"/>
  <c r="Y43" i="7"/>
  <c r="X43" i="7"/>
  <c r="X17" i="7"/>
  <c r="Y4" i="7"/>
  <c r="Y5" i="7"/>
  <c r="Y8" i="7"/>
  <c r="Y9" i="7"/>
  <c r="Y10" i="7"/>
  <c r="Y11" i="7"/>
  <c r="Y12" i="7"/>
  <c r="Y13" i="7"/>
  <c r="Y14" i="7"/>
  <c r="Y15" i="7"/>
  <c r="Y16" i="7"/>
  <c r="Y18" i="7"/>
  <c r="Y19" i="7"/>
  <c r="Y20" i="7"/>
  <c r="Y21" i="7"/>
  <c r="Y22" i="7"/>
  <c r="Y24" i="7"/>
  <c r="Y25" i="7"/>
  <c r="Y26" i="7"/>
  <c r="Y27" i="7"/>
  <c r="Y29" i="7"/>
  <c r="Y31" i="7"/>
  <c r="Y32" i="7"/>
  <c r="Y33" i="7"/>
  <c r="Y35" i="7"/>
  <c r="Y36" i="7"/>
  <c r="Y38" i="7"/>
  <c r="Y39" i="7"/>
  <c r="Y41" i="7"/>
  <c r="Y42" i="7"/>
  <c r="Y44" i="7"/>
  <c r="Y3" i="7"/>
  <c r="V43" i="7"/>
  <c r="V16" i="7"/>
  <c r="W3" i="7"/>
  <c r="T43" i="7"/>
  <c r="T16" i="7"/>
  <c r="R43" i="7"/>
  <c r="R16" i="7"/>
  <c r="O26" i="7"/>
  <c r="O29" i="7"/>
  <c r="N16" i="7"/>
  <c r="AA44" i="7"/>
  <c r="W44" i="7"/>
  <c r="U44" i="7"/>
  <c r="S44" i="7"/>
  <c r="Q44" i="7"/>
  <c r="O44" i="7"/>
  <c r="M44" i="7"/>
  <c r="K44" i="7"/>
  <c r="I44" i="7"/>
  <c r="E44" i="7"/>
  <c r="AA42" i="7"/>
  <c r="W42" i="7"/>
  <c r="U42" i="7"/>
  <c r="S42" i="7"/>
  <c r="Q42" i="7"/>
  <c r="O42" i="7"/>
  <c r="K42" i="7"/>
  <c r="I42" i="7"/>
  <c r="E42" i="7"/>
  <c r="AA41" i="7"/>
  <c r="W41" i="7"/>
  <c r="U41" i="7"/>
  <c r="S41" i="7"/>
  <c r="Q41" i="7"/>
  <c r="O41" i="7"/>
  <c r="M41" i="7"/>
  <c r="K41" i="7"/>
  <c r="I41" i="7"/>
  <c r="E41" i="7"/>
  <c r="AA39" i="7"/>
  <c r="W39" i="7"/>
  <c r="U39" i="7"/>
  <c r="S39" i="7"/>
  <c r="O39" i="7"/>
  <c r="M39" i="7"/>
  <c r="K39" i="7"/>
  <c r="I39" i="7"/>
  <c r="E39" i="7"/>
  <c r="AA38" i="7"/>
  <c r="W38" i="7"/>
  <c r="U38" i="7"/>
  <c r="S38" i="7"/>
  <c r="Q38" i="7"/>
  <c r="O38" i="7"/>
  <c r="M38" i="7"/>
  <c r="K38" i="7"/>
  <c r="I38" i="7"/>
  <c r="E38" i="7"/>
  <c r="W36" i="7"/>
  <c r="U36" i="7"/>
  <c r="S36" i="7"/>
  <c r="Q36" i="7"/>
  <c r="M36" i="7"/>
  <c r="K36" i="7"/>
  <c r="I36" i="7"/>
  <c r="E36" i="7"/>
  <c r="AA35" i="7"/>
  <c r="W35" i="7"/>
  <c r="U35" i="7"/>
  <c r="S35" i="7"/>
  <c r="Q35" i="7"/>
  <c r="O35" i="7"/>
  <c r="M35" i="7"/>
  <c r="K35" i="7"/>
  <c r="I35" i="7"/>
  <c r="E35" i="7"/>
  <c r="AA33" i="7"/>
  <c r="W33" i="7"/>
  <c r="U33" i="7"/>
  <c r="S33" i="7"/>
  <c r="Q33" i="7"/>
  <c r="O33" i="7"/>
  <c r="M33" i="7"/>
  <c r="K33" i="7"/>
  <c r="I33" i="7"/>
  <c r="E33" i="7"/>
  <c r="AA32" i="7"/>
  <c r="W32" i="7"/>
  <c r="U32" i="7"/>
  <c r="S32" i="7"/>
  <c r="Q32" i="7"/>
  <c r="O32" i="7"/>
  <c r="M32" i="7"/>
  <c r="K32" i="7"/>
  <c r="I32" i="7"/>
  <c r="E32" i="7"/>
  <c r="AA31" i="7"/>
  <c r="W31" i="7"/>
  <c r="U31" i="7"/>
  <c r="S31" i="7"/>
  <c r="Q31" i="7"/>
  <c r="O31" i="7"/>
  <c r="M31" i="7"/>
  <c r="K31" i="7"/>
  <c r="I31" i="7"/>
  <c r="E31" i="7"/>
  <c r="AA29" i="7"/>
  <c r="W29" i="7"/>
  <c r="U29" i="7"/>
  <c r="Q29" i="7"/>
  <c r="M29" i="7"/>
  <c r="I29" i="7"/>
  <c r="AA28" i="7"/>
  <c r="W28" i="7"/>
  <c r="U28" i="7"/>
  <c r="S28" i="7"/>
  <c r="Q28" i="7"/>
  <c r="O28" i="7"/>
  <c r="M28" i="7"/>
  <c r="K28" i="7"/>
  <c r="I28" i="7"/>
  <c r="E28" i="7"/>
  <c r="AA27" i="7"/>
  <c r="W27" i="7"/>
  <c r="U27" i="7"/>
  <c r="S27" i="7"/>
  <c r="Q27" i="7"/>
  <c r="O27" i="7"/>
  <c r="M27" i="7"/>
  <c r="K27" i="7"/>
  <c r="I27" i="7"/>
  <c r="E27" i="7"/>
  <c r="AA26" i="7"/>
  <c r="W26" i="7"/>
  <c r="U26" i="7"/>
  <c r="S26" i="7"/>
  <c r="Q26" i="7"/>
  <c r="M26" i="7"/>
  <c r="K26" i="7"/>
  <c r="I26" i="7"/>
  <c r="E26" i="7"/>
  <c r="AA25" i="7"/>
  <c r="W25" i="7"/>
  <c r="U25" i="7"/>
  <c r="S25" i="7"/>
  <c r="Q25" i="7"/>
  <c r="O25" i="7"/>
  <c r="M25" i="7"/>
  <c r="K25" i="7"/>
  <c r="I25" i="7"/>
  <c r="E25" i="7"/>
  <c r="AA24" i="7"/>
  <c r="W24" i="7"/>
  <c r="U24" i="7"/>
  <c r="S24" i="7"/>
  <c r="Q24" i="7"/>
  <c r="O24" i="7"/>
  <c r="M24" i="7"/>
  <c r="K24" i="7"/>
  <c r="I24" i="7"/>
  <c r="E24" i="7"/>
  <c r="AA22" i="7"/>
  <c r="W22" i="7"/>
  <c r="U22" i="7"/>
  <c r="S22" i="7"/>
  <c r="Q22" i="7"/>
  <c r="O22" i="7"/>
  <c r="M22" i="7"/>
  <c r="K22" i="7"/>
  <c r="I22" i="7"/>
  <c r="E22" i="7"/>
  <c r="AA21" i="7"/>
  <c r="W21" i="7"/>
  <c r="U21" i="7"/>
  <c r="S21" i="7"/>
  <c r="Q21" i="7"/>
  <c r="O21" i="7"/>
  <c r="M21" i="7"/>
  <c r="K21" i="7"/>
  <c r="I21" i="7"/>
  <c r="E21" i="7"/>
  <c r="AA20" i="7"/>
  <c r="W20" i="7"/>
  <c r="U20" i="7"/>
  <c r="S20" i="7"/>
  <c r="Q20" i="7"/>
  <c r="O20" i="7"/>
  <c r="M20" i="7"/>
  <c r="K20" i="7"/>
  <c r="I20" i="7"/>
  <c r="E20" i="7"/>
  <c r="AA19" i="7"/>
  <c r="W19" i="7"/>
  <c r="U19" i="7"/>
  <c r="S19" i="7"/>
  <c r="Q19" i="7"/>
  <c r="O19" i="7"/>
  <c r="M19" i="7"/>
  <c r="K19" i="7"/>
  <c r="I19" i="7"/>
  <c r="E19" i="7"/>
  <c r="AA18" i="7"/>
  <c r="W18" i="7"/>
  <c r="U18" i="7"/>
  <c r="S18" i="7"/>
  <c r="Q18" i="7"/>
  <c r="O18" i="7"/>
  <c r="M18" i="7"/>
  <c r="K18" i="7"/>
  <c r="I18" i="7"/>
  <c r="E18" i="7"/>
  <c r="AA15" i="7"/>
  <c r="W15" i="7"/>
  <c r="S15" i="7"/>
  <c r="Q15" i="7"/>
  <c r="O15" i="7"/>
  <c r="M15" i="7"/>
  <c r="K15" i="7"/>
  <c r="I15" i="7"/>
  <c r="E15" i="7"/>
  <c r="AA14" i="7"/>
  <c r="W14" i="7"/>
  <c r="U14" i="7"/>
  <c r="S14" i="7"/>
  <c r="Q14" i="7"/>
  <c r="O14" i="7"/>
  <c r="M14" i="7"/>
  <c r="K14" i="7"/>
  <c r="I14" i="7"/>
  <c r="E14" i="7"/>
  <c r="AA13" i="7"/>
  <c r="W13" i="7"/>
  <c r="U13" i="7"/>
  <c r="S13" i="7"/>
  <c r="Q13" i="7"/>
  <c r="O13" i="7"/>
  <c r="M13" i="7"/>
  <c r="K13" i="7"/>
  <c r="I13" i="7"/>
  <c r="E13" i="7"/>
  <c r="AA12" i="7"/>
  <c r="W12" i="7"/>
  <c r="U12" i="7"/>
  <c r="S12" i="7"/>
  <c r="Q12" i="7"/>
  <c r="O12" i="7"/>
  <c r="M12" i="7"/>
  <c r="K12" i="7"/>
  <c r="I12" i="7"/>
  <c r="E12" i="7"/>
  <c r="AA11" i="7"/>
  <c r="W11" i="7"/>
  <c r="U11" i="7"/>
  <c r="S11" i="7"/>
  <c r="Q11" i="7"/>
  <c r="O11" i="7"/>
  <c r="M11" i="7"/>
  <c r="K11" i="7"/>
  <c r="I11" i="7"/>
  <c r="E11" i="7"/>
  <c r="AA10" i="7"/>
  <c r="W10" i="7"/>
  <c r="U10" i="7"/>
  <c r="S10" i="7"/>
  <c r="Q10" i="7"/>
  <c r="O10" i="7"/>
  <c r="M10" i="7"/>
  <c r="K10" i="7"/>
  <c r="I10" i="7"/>
  <c r="E10" i="7"/>
  <c r="AA9" i="7"/>
  <c r="W9" i="7"/>
  <c r="U9" i="7"/>
  <c r="S9" i="7"/>
  <c r="Q9" i="7"/>
  <c r="O9" i="7"/>
  <c r="M9" i="7"/>
  <c r="K9" i="7"/>
  <c r="I9" i="7"/>
  <c r="E9" i="7"/>
  <c r="AA8" i="7"/>
  <c r="W8" i="7"/>
  <c r="U8" i="7"/>
  <c r="S8" i="7"/>
  <c r="Q8" i="7"/>
  <c r="O8" i="7"/>
  <c r="M8" i="7"/>
  <c r="K8" i="7"/>
  <c r="I8" i="7"/>
  <c r="E8" i="7"/>
  <c r="AA6" i="7"/>
  <c r="I6" i="7"/>
  <c r="AA5" i="7"/>
  <c r="W5" i="7"/>
  <c r="U5" i="7"/>
  <c r="S5" i="7"/>
  <c r="Q5" i="7"/>
  <c r="O5" i="7"/>
  <c r="M5" i="7"/>
  <c r="K5" i="7"/>
  <c r="I5" i="7"/>
  <c r="E5" i="7"/>
  <c r="AA4" i="7"/>
  <c r="W4" i="7"/>
  <c r="U4" i="7"/>
  <c r="S4" i="7"/>
  <c r="Q4" i="7"/>
  <c r="O4" i="7"/>
  <c r="M4" i="7"/>
  <c r="K4" i="7"/>
  <c r="I4" i="7"/>
  <c r="E4" i="7"/>
  <c r="AA3" i="7"/>
  <c r="U3" i="7"/>
  <c r="S3" i="7"/>
  <c r="Q3" i="7"/>
  <c r="O3" i="7"/>
  <c r="M3" i="7"/>
  <c r="K3" i="7"/>
  <c r="I3" i="7"/>
  <c r="E3" i="7"/>
  <c r="AB44" i="11"/>
  <c r="AA44" i="11"/>
  <c r="Y44" i="11"/>
  <c r="W44" i="11"/>
  <c r="U44" i="11"/>
  <c r="S44" i="11"/>
  <c r="Q44" i="11"/>
  <c r="O44" i="11"/>
  <c r="M44" i="11"/>
  <c r="K44" i="11"/>
  <c r="I44" i="11"/>
  <c r="G44" i="11"/>
  <c r="E44" i="11"/>
  <c r="AB42" i="11"/>
  <c r="AA42" i="11"/>
  <c r="Y42" i="11"/>
  <c r="W42" i="11"/>
  <c r="U42" i="11"/>
  <c r="S42" i="11"/>
  <c r="Q42" i="11"/>
  <c r="O42" i="11"/>
  <c r="K42" i="11"/>
  <c r="I42" i="11"/>
  <c r="G42" i="11"/>
  <c r="E42" i="11"/>
  <c r="AB41" i="11"/>
  <c r="AA41" i="11"/>
  <c r="Y41" i="11"/>
  <c r="W41" i="11"/>
  <c r="U41" i="11"/>
  <c r="S41" i="11"/>
  <c r="Q41" i="11"/>
  <c r="O41" i="11"/>
  <c r="M41" i="11"/>
  <c r="K41" i="11"/>
  <c r="I41" i="11"/>
  <c r="G41" i="11"/>
  <c r="E41" i="11"/>
  <c r="Z40" i="11"/>
  <c r="AA40" i="11" s="1"/>
  <c r="X40" i="11"/>
  <c r="Y40" i="11" s="1"/>
  <c r="V40" i="11"/>
  <c r="W40" i="11" s="1"/>
  <c r="T40" i="11"/>
  <c r="U40" i="11" s="1"/>
  <c r="R40" i="11"/>
  <c r="S40" i="11" s="1"/>
  <c r="P40" i="11"/>
  <c r="Q40" i="11" s="1"/>
  <c r="N40" i="11"/>
  <c r="O40" i="11" s="1"/>
  <c r="L40" i="11"/>
  <c r="M40" i="11" s="1"/>
  <c r="J40" i="11"/>
  <c r="K40" i="11" s="1"/>
  <c r="H40" i="11"/>
  <c r="I40" i="11" s="1"/>
  <c r="F40" i="11"/>
  <c r="G40" i="11" s="1"/>
  <c r="D40" i="11"/>
  <c r="E40" i="11" s="1"/>
  <c r="AB39" i="11"/>
  <c r="AA39" i="11"/>
  <c r="Y39" i="11"/>
  <c r="W39" i="11"/>
  <c r="U39" i="11"/>
  <c r="S39" i="11"/>
  <c r="Q39" i="11"/>
  <c r="O39" i="11"/>
  <c r="M39" i="11"/>
  <c r="K39" i="11"/>
  <c r="I39" i="11"/>
  <c r="G39" i="11"/>
  <c r="E39" i="11"/>
  <c r="AB38" i="11"/>
  <c r="AA38" i="11"/>
  <c r="Y38" i="11"/>
  <c r="W38" i="11"/>
  <c r="U38" i="11"/>
  <c r="S38" i="11"/>
  <c r="Q38" i="11"/>
  <c r="O38" i="11"/>
  <c r="M38" i="11"/>
  <c r="K38" i="11"/>
  <c r="I38" i="11"/>
  <c r="G38" i="11"/>
  <c r="E38" i="11"/>
  <c r="Z37" i="11"/>
  <c r="AA37" i="11" s="1"/>
  <c r="X37" i="11"/>
  <c r="Y37" i="11" s="1"/>
  <c r="V37" i="11"/>
  <c r="W37" i="11" s="1"/>
  <c r="T37" i="11"/>
  <c r="U37" i="11" s="1"/>
  <c r="R37" i="11"/>
  <c r="S37" i="11" s="1"/>
  <c r="P37" i="11"/>
  <c r="Q37" i="11" s="1"/>
  <c r="N37" i="11"/>
  <c r="O37" i="11" s="1"/>
  <c r="L37" i="11"/>
  <c r="M37" i="11" s="1"/>
  <c r="J37" i="11"/>
  <c r="K37" i="11" s="1"/>
  <c r="H37" i="11"/>
  <c r="I37" i="11" s="1"/>
  <c r="G37" i="11"/>
  <c r="F37" i="11"/>
  <c r="D37" i="11"/>
  <c r="AB36" i="11"/>
  <c r="Y36" i="11"/>
  <c r="W36" i="11"/>
  <c r="U36" i="11"/>
  <c r="S36" i="11"/>
  <c r="Q36" i="11"/>
  <c r="O36" i="11"/>
  <c r="M36" i="11"/>
  <c r="K36" i="11"/>
  <c r="I36" i="11"/>
  <c r="G36" i="11"/>
  <c r="E36" i="11"/>
  <c r="AB35" i="11"/>
  <c r="AA35" i="11"/>
  <c r="Y35" i="11"/>
  <c r="W35" i="11"/>
  <c r="U35" i="11"/>
  <c r="S35" i="11"/>
  <c r="Q35" i="11"/>
  <c r="O35" i="11"/>
  <c r="M35" i="11"/>
  <c r="K35" i="11"/>
  <c r="I35" i="11"/>
  <c r="G35" i="11"/>
  <c r="E35" i="11"/>
  <c r="Z34" i="11"/>
  <c r="AA34" i="11" s="1"/>
  <c r="X34" i="11"/>
  <c r="Y34" i="11" s="1"/>
  <c r="V34" i="11"/>
  <c r="W34" i="11" s="1"/>
  <c r="T34" i="11"/>
  <c r="U34" i="11" s="1"/>
  <c r="S34" i="11"/>
  <c r="R34" i="11"/>
  <c r="P34" i="11"/>
  <c r="Q34" i="11" s="1"/>
  <c r="N34" i="11"/>
  <c r="O34" i="11" s="1"/>
  <c r="L34" i="11"/>
  <c r="M34" i="11" s="1"/>
  <c r="K34" i="11"/>
  <c r="J34" i="11"/>
  <c r="I34" i="11"/>
  <c r="H34" i="11"/>
  <c r="F34" i="11"/>
  <c r="G34" i="11" s="1"/>
  <c r="D34" i="11"/>
  <c r="AB34" i="11" s="1"/>
  <c r="AB33" i="11"/>
  <c r="AA33" i="11"/>
  <c r="Y33" i="11"/>
  <c r="W33" i="11"/>
  <c r="U33" i="11"/>
  <c r="S33" i="11"/>
  <c r="Q33" i="11"/>
  <c r="O33" i="11"/>
  <c r="M33" i="11"/>
  <c r="K33" i="11"/>
  <c r="I33" i="11"/>
  <c r="G33" i="11"/>
  <c r="E33" i="11"/>
  <c r="AB32" i="11"/>
  <c r="AA32" i="11"/>
  <c r="Y32" i="11"/>
  <c r="W32" i="11"/>
  <c r="U32" i="11"/>
  <c r="S32" i="11"/>
  <c r="Q32" i="11"/>
  <c r="O32" i="11"/>
  <c r="M32" i="11"/>
  <c r="K32" i="11"/>
  <c r="I32" i="11"/>
  <c r="G32" i="11"/>
  <c r="E32" i="11"/>
  <c r="AB31" i="11"/>
  <c r="AA31" i="11"/>
  <c r="Y31" i="11"/>
  <c r="W31" i="11"/>
  <c r="U31" i="11"/>
  <c r="S31" i="11"/>
  <c r="Q31" i="11"/>
  <c r="O31" i="11"/>
  <c r="M31" i="11"/>
  <c r="K31" i="11"/>
  <c r="I31" i="11"/>
  <c r="G31" i="11"/>
  <c r="E31" i="11"/>
  <c r="AB29" i="11"/>
  <c r="AA29" i="11"/>
  <c r="W29" i="11"/>
  <c r="U29" i="11"/>
  <c r="Q29" i="11"/>
  <c r="M29" i="11"/>
  <c r="G29" i="11"/>
  <c r="AB28" i="11"/>
  <c r="AA28" i="11"/>
  <c r="Y28" i="11"/>
  <c r="W28" i="11"/>
  <c r="U28" i="11"/>
  <c r="S28" i="11"/>
  <c r="Q28" i="11"/>
  <c r="O28" i="11"/>
  <c r="M28" i="11"/>
  <c r="K28" i="11"/>
  <c r="I28" i="11"/>
  <c r="G28" i="11"/>
  <c r="E28" i="11"/>
  <c r="AB27" i="11"/>
  <c r="AA27" i="11"/>
  <c r="Y27" i="11"/>
  <c r="W27" i="11"/>
  <c r="U27" i="11"/>
  <c r="S27" i="11"/>
  <c r="Q27" i="11"/>
  <c r="O27" i="11"/>
  <c r="M27" i="11"/>
  <c r="K27" i="11"/>
  <c r="I27" i="11"/>
  <c r="G27" i="11"/>
  <c r="E27" i="11"/>
  <c r="AB26" i="11"/>
  <c r="AA26" i="11"/>
  <c r="Y26" i="11"/>
  <c r="W26" i="11"/>
  <c r="U26" i="11"/>
  <c r="S26" i="11"/>
  <c r="Q26" i="11"/>
  <c r="M26" i="11"/>
  <c r="K26" i="11"/>
  <c r="I26" i="11"/>
  <c r="G26" i="11"/>
  <c r="E26" i="11"/>
  <c r="AB25" i="11"/>
  <c r="AA25" i="11"/>
  <c r="Y25" i="11"/>
  <c r="W25" i="11"/>
  <c r="U25" i="11"/>
  <c r="S25" i="11"/>
  <c r="Q25" i="11"/>
  <c r="O25" i="11"/>
  <c r="M25" i="11"/>
  <c r="K25" i="11"/>
  <c r="I25" i="11"/>
  <c r="G25" i="11"/>
  <c r="E25" i="11"/>
  <c r="AB24" i="11"/>
  <c r="AA24" i="11"/>
  <c r="Y24" i="11"/>
  <c r="W24" i="11"/>
  <c r="U24" i="11"/>
  <c r="S24" i="11"/>
  <c r="Q24" i="11"/>
  <c r="O24" i="11"/>
  <c r="M24" i="11"/>
  <c r="K24" i="11"/>
  <c r="I24" i="11"/>
  <c r="G24" i="11"/>
  <c r="E24" i="11"/>
  <c r="Z23" i="11"/>
  <c r="Z30" i="11" s="1"/>
  <c r="AA30" i="11" s="1"/>
  <c r="Y23" i="11"/>
  <c r="X23" i="11"/>
  <c r="X30" i="11" s="1"/>
  <c r="Y30" i="11" s="1"/>
  <c r="W23" i="11"/>
  <c r="V23" i="11"/>
  <c r="V30" i="11" s="1"/>
  <c r="W30" i="11" s="1"/>
  <c r="T23" i="11"/>
  <c r="T30" i="11" s="1"/>
  <c r="U30" i="11" s="1"/>
  <c r="R23" i="11"/>
  <c r="R30" i="11" s="1"/>
  <c r="S30" i="11" s="1"/>
  <c r="P23" i="11"/>
  <c r="P30" i="11" s="1"/>
  <c r="Q30" i="11" s="1"/>
  <c r="O23" i="11"/>
  <c r="N23" i="11"/>
  <c r="N30" i="11" s="1"/>
  <c r="O30" i="11" s="1"/>
  <c r="L23" i="11"/>
  <c r="L30" i="11" s="1"/>
  <c r="M30" i="11" s="1"/>
  <c r="J23" i="11"/>
  <c r="J30" i="11" s="1"/>
  <c r="K30" i="11" s="1"/>
  <c r="H23" i="11"/>
  <c r="H30" i="11" s="1"/>
  <c r="I30" i="11" s="1"/>
  <c r="F23" i="11"/>
  <c r="F30" i="11" s="1"/>
  <c r="G30" i="11" s="1"/>
  <c r="D23" i="11"/>
  <c r="D30" i="11" s="1"/>
  <c r="AB22" i="11"/>
  <c r="AA22" i="11"/>
  <c r="Y22" i="11"/>
  <c r="W22" i="11"/>
  <c r="U22" i="11"/>
  <c r="S22" i="11"/>
  <c r="Q22" i="11"/>
  <c r="O22" i="11"/>
  <c r="M22" i="11"/>
  <c r="K22" i="11"/>
  <c r="I22" i="11"/>
  <c r="G22" i="11"/>
  <c r="E22" i="11"/>
  <c r="AB21" i="11"/>
  <c r="AA21" i="11"/>
  <c r="Y21" i="11"/>
  <c r="W21" i="11"/>
  <c r="U21" i="11"/>
  <c r="S21" i="11"/>
  <c r="Q21" i="11"/>
  <c r="O21" i="11"/>
  <c r="M21" i="11"/>
  <c r="K21" i="11"/>
  <c r="I21" i="11"/>
  <c r="G21" i="11"/>
  <c r="E21" i="11"/>
  <c r="AB20" i="11"/>
  <c r="AA20" i="11"/>
  <c r="Y20" i="11"/>
  <c r="W20" i="11"/>
  <c r="U20" i="11"/>
  <c r="S20" i="11"/>
  <c r="Q20" i="11"/>
  <c r="O20" i="11"/>
  <c r="M20" i="11"/>
  <c r="K20" i="11"/>
  <c r="I20" i="11"/>
  <c r="G20" i="11"/>
  <c r="E20" i="11"/>
  <c r="AB19" i="11"/>
  <c r="AA19" i="11"/>
  <c r="Y19" i="11"/>
  <c r="W19" i="11"/>
  <c r="U19" i="11"/>
  <c r="S19" i="11"/>
  <c r="Q19" i="11"/>
  <c r="O19" i="11"/>
  <c r="M19" i="11"/>
  <c r="K19" i="11"/>
  <c r="I19" i="11"/>
  <c r="G19" i="11"/>
  <c r="E19" i="11"/>
  <c r="AB18" i="11"/>
  <c r="AA18" i="11"/>
  <c r="Y18" i="11"/>
  <c r="W18" i="11"/>
  <c r="U18" i="11"/>
  <c r="S18" i="11"/>
  <c r="Q18" i="11"/>
  <c r="O18" i="11"/>
  <c r="M18" i="11"/>
  <c r="K18" i="11"/>
  <c r="I18" i="11"/>
  <c r="G18" i="11"/>
  <c r="E18" i="11"/>
  <c r="Z16" i="11"/>
  <c r="X16" i="11"/>
  <c r="V16" i="11"/>
  <c r="W16" i="7" s="1"/>
  <c r="T16" i="11"/>
  <c r="R16" i="11"/>
  <c r="P16" i="11"/>
  <c r="N16" i="11"/>
  <c r="L16" i="11"/>
  <c r="M16" i="7" s="1"/>
  <c r="K16" i="11"/>
  <c r="I16" i="11"/>
  <c r="H16" i="11"/>
  <c r="I16" i="7" s="1"/>
  <c r="G16" i="11"/>
  <c r="F16" i="11"/>
  <c r="D16" i="11"/>
  <c r="E16" i="7" s="1"/>
  <c r="AB15" i="11"/>
  <c r="AA15" i="11"/>
  <c r="Y15" i="11"/>
  <c r="W15" i="11"/>
  <c r="U15" i="11"/>
  <c r="S15" i="11"/>
  <c r="Q15" i="11"/>
  <c r="O15" i="11"/>
  <c r="M15" i="11"/>
  <c r="K15" i="11"/>
  <c r="I15" i="11"/>
  <c r="G15" i="11"/>
  <c r="E15" i="11"/>
  <c r="AB14" i="11"/>
  <c r="AA14" i="11"/>
  <c r="Y14" i="11"/>
  <c r="W14" i="11"/>
  <c r="U14" i="11"/>
  <c r="S14" i="11"/>
  <c r="Q14" i="11"/>
  <c r="O14" i="11"/>
  <c r="M14" i="11"/>
  <c r="K14" i="11"/>
  <c r="I14" i="11"/>
  <c r="G14" i="11"/>
  <c r="E14" i="11"/>
  <c r="AB13" i="11"/>
  <c r="AA13" i="11"/>
  <c r="Y13" i="11"/>
  <c r="W13" i="11"/>
  <c r="U13" i="11"/>
  <c r="S13" i="11"/>
  <c r="Q13" i="11"/>
  <c r="O13" i="11"/>
  <c r="M13" i="11"/>
  <c r="K13" i="11"/>
  <c r="I13" i="11"/>
  <c r="G13" i="11"/>
  <c r="E13" i="11"/>
  <c r="AB12" i="11"/>
  <c r="AA12" i="11"/>
  <c r="Y12" i="11"/>
  <c r="W12" i="11"/>
  <c r="U12" i="11"/>
  <c r="S12" i="11"/>
  <c r="Q12" i="11"/>
  <c r="O12" i="11"/>
  <c r="M12" i="11"/>
  <c r="K12" i="11"/>
  <c r="I12" i="11"/>
  <c r="G12" i="11"/>
  <c r="E12" i="11"/>
  <c r="AB11" i="11"/>
  <c r="AA11" i="11"/>
  <c r="Y11" i="11"/>
  <c r="W11" i="11"/>
  <c r="U11" i="11"/>
  <c r="S11" i="11"/>
  <c r="Q11" i="11"/>
  <c r="O11" i="11"/>
  <c r="M11" i="11"/>
  <c r="K11" i="11"/>
  <c r="I11" i="11"/>
  <c r="G11" i="11"/>
  <c r="E11" i="11"/>
  <c r="AB10" i="11"/>
  <c r="AA10" i="11"/>
  <c r="Y10" i="11"/>
  <c r="W10" i="11"/>
  <c r="U10" i="11"/>
  <c r="S10" i="11"/>
  <c r="Q10" i="11"/>
  <c r="O10" i="11"/>
  <c r="M10" i="11"/>
  <c r="K10" i="11"/>
  <c r="I10" i="11"/>
  <c r="G10" i="11"/>
  <c r="E10" i="11"/>
  <c r="AB9" i="11"/>
  <c r="AA9" i="11"/>
  <c r="Y9" i="11"/>
  <c r="W9" i="11"/>
  <c r="U9" i="11"/>
  <c r="S9" i="11"/>
  <c r="Q9" i="11"/>
  <c r="O9" i="11"/>
  <c r="M9" i="11"/>
  <c r="K9" i="11"/>
  <c r="I9" i="11"/>
  <c r="G9" i="11"/>
  <c r="E9" i="11"/>
  <c r="AB8" i="11"/>
  <c r="AA8" i="11"/>
  <c r="Y8" i="11"/>
  <c r="W8" i="11"/>
  <c r="U8" i="11"/>
  <c r="S8" i="11"/>
  <c r="Q8" i="11"/>
  <c r="O8" i="11"/>
  <c r="M8" i="11"/>
  <c r="K8" i="11"/>
  <c r="I8" i="11"/>
  <c r="G8" i="11"/>
  <c r="E8" i="11"/>
  <c r="Z7" i="11"/>
  <c r="AA7" i="11" s="1"/>
  <c r="X7" i="11"/>
  <c r="Y7" i="11" s="1"/>
  <c r="V7" i="11"/>
  <c r="W7" i="11" s="1"/>
  <c r="T7" i="11"/>
  <c r="U7" i="11" s="1"/>
  <c r="R7" i="11"/>
  <c r="S7" i="11" s="1"/>
  <c r="P7" i="11"/>
  <c r="Q7" i="11" s="1"/>
  <c r="N7" i="11"/>
  <c r="O7" i="11" s="1"/>
  <c r="L7" i="11"/>
  <c r="M7" i="11" s="1"/>
  <c r="J7" i="11"/>
  <c r="J17" i="11" s="1"/>
  <c r="H7" i="11"/>
  <c r="I7" i="11" s="1"/>
  <c r="F7" i="11"/>
  <c r="G7" i="11" s="1"/>
  <c r="D7" i="11"/>
  <c r="AB6" i="11"/>
  <c r="AA6" i="11"/>
  <c r="Y6" i="11"/>
  <c r="S6" i="11"/>
  <c r="Q6" i="11"/>
  <c r="M6" i="11"/>
  <c r="I6" i="11"/>
  <c r="G6" i="11"/>
  <c r="AB5" i="11"/>
  <c r="AA5" i="11"/>
  <c r="Y5" i="11"/>
  <c r="W5" i="11"/>
  <c r="U5" i="11"/>
  <c r="S5" i="11"/>
  <c r="Q5" i="11"/>
  <c r="O5" i="11"/>
  <c r="M5" i="11"/>
  <c r="K5" i="11"/>
  <c r="I5" i="11"/>
  <c r="G5" i="11"/>
  <c r="E5" i="11"/>
  <c r="AB4" i="11"/>
  <c r="AA4" i="11"/>
  <c r="Y4" i="11"/>
  <c r="W4" i="11"/>
  <c r="U4" i="11"/>
  <c r="S4" i="11"/>
  <c r="Q4" i="11"/>
  <c r="O4" i="11"/>
  <c r="M4" i="11"/>
  <c r="K4" i="11"/>
  <c r="I4" i="11"/>
  <c r="G4" i="11"/>
  <c r="E4" i="11"/>
  <c r="AB3" i="11"/>
  <c r="AA3" i="11"/>
  <c r="Y3" i="11"/>
  <c r="W3" i="11"/>
  <c r="U3" i="11"/>
  <c r="S3" i="11"/>
  <c r="Q3" i="11"/>
  <c r="O3" i="11"/>
  <c r="M3" i="11"/>
  <c r="K3" i="11"/>
  <c r="I3" i="11"/>
  <c r="G3" i="11"/>
  <c r="E3" i="11"/>
  <c r="G23" i="11" l="1"/>
  <c r="Q23" i="11"/>
  <c r="I23" i="11"/>
  <c r="X17" i="11"/>
  <c r="Z17" i="11"/>
  <c r="AA17" i="11" s="1"/>
  <c r="AA16" i="7"/>
  <c r="AB37" i="11"/>
  <c r="D17" i="11"/>
  <c r="N17" i="11"/>
  <c r="E37" i="11"/>
  <c r="K23" i="11"/>
  <c r="E16" i="11"/>
  <c r="P17" i="11"/>
  <c r="P43" i="11" s="1"/>
  <c r="E23" i="11"/>
  <c r="M23" i="11"/>
  <c r="U23" i="11"/>
  <c r="O16" i="7"/>
  <c r="S23" i="11"/>
  <c r="F17" i="11"/>
  <c r="F43" i="11" s="1"/>
  <c r="G43" i="11" s="1"/>
  <c r="R17" i="11"/>
  <c r="R43" i="11" s="1"/>
  <c r="Q16" i="7"/>
  <c r="E23" i="7"/>
  <c r="AB16" i="11"/>
  <c r="E34" i="11"/>
  <c r="T17" i="11"/>
  <c r="T43" i="11" s="1"/>
  <c r="S16" i="7"/>
  <c r="AA23" i="11"/>
  <c r="AB7" i="11"/>
  <c r="H17" i="11"/>
  <c r="H43" i="11" s="1"/>
  <c r="V17" i="11"/>
  <c r="V43" i="11" s="1"/>
  <c r="U16" i="7"/>
  <c r="K17" i="11"/>
  <c r="J43" i="11"/>
  <c r="K43" i="11" s="1"/>
  <c r="U17" i="11"/>
  <c r="D43" i="11"/>
  <c r="E43" i="7" s="1"/>
  <c r="E17" i="11"/>
  <c r="O17" i="11"/>
  <c r="N43" i="11"/>
  <c r="AB30" i="11"/>
  <c r="E30" i="11"/>
  <c r="X43" i="11"/>
  <c r="Y17" i="11"/>
  <c r="AB40" i="11"/>
  <c r="E7" i="11"/>
  <c r="M16" i="11"/>
  <c r="Q16" i="11"/>
  <c r="U16" i="11"/>
  <c r="Y16" i="11"/>
  <c r="L17" i="11"/>
  <c r="K7" i="11"/>
  <c r="O16" i="11"/>
  <c r="S16" i="11"/>
  <c r="W16" i="11"/>
  <c r="AA16" i="11"/>
  <c r="AB23" i="11"/>
  <c r="W17" i="11" l="1"/>
  <c r="Z43" i="11"/>
  <c r="Q17" i="11"/>
  <c r="I17" i="11"/>
  <c r="S43" i="11"/>
  <c r="S43" i="7"/>
  <c r="U43" i="11"/>
  <c r="U43" i="7"/>
  <c r="AA43" i="11"/>
  <c r="AA43" i="7"/>
  <c r="Q43" i="11"/>
  <c r="Q43" i="7"/>
  <c r="I43" i="11"/>
  <c r="I43" i="7"/>
  <c r="G17" i="11"/>
  <c r="Y43" i="11"/>
  <c r="S17" i="11"/>
  <c r="W43" i="11"/>
  <c r="W43" i="7"/>
  <c r="O43" i="11"/>
  <c r="E43" i="11"/>
  <c r="L43" i="11"/>
  <c r="M17" i="11"/>
  <c r="AB17" i="11"/>
  <c r="M43" i="11" l="1"/>
  <c r="M43" i="7"/>
  <c r="AB43" i="11"/>
  <c r="AB44" i="7" l="1"/>
  <c r="J16" i="7"/>
  <c r="K16" i="7" s="1"/>
  <c r="AB3" i="7" l="1"/>
  <c r="AB18" i="7"/>
  <c r="AB19" i="7"/>
  <c r="AB20" i="7"/>
  <c r="AB21" i="7"/>
  <c r="AB22" i="7"/>
  <c r="L37" i="7"/>
  <c r="M37" i="7" s="1"/>
  <c r="Z40" i="7"/>
  <c r="AA40" i="7" s="1"/>
  <c r="Z37" i="7"/>
  <c r="AA37" i="7" s="1"/>
  <c r="Z34" i="7"/>
  <c r="AA34" i="7" s="1"/>
  <c r="Z23" i="7"/>
  <c r="AA23" i="7" s="1"/>
  <c r="Z7" i="7"/>
  <c r="AA7" i="7" s="1"/>
  <c r="X40" i="7"/>
  <c r="Y40" i="7" s="1"/>
  <c r="X37" i="7"/>
  <c r="Y37" i="7" s="1"/>
  <c r="X34" i="7"/>
  <c r="Y34" i="7" s="1"/>
  <c r="X23" i="7"/>
  <c r="Y23" i="7" s="1"/>
  <c r="X7" i="7"/>
  <c r="Y7" i="7" s="1"/>
  <c r="V40" i="7"/>
  <c r="W40" i="7" s="1"/>
  <c r="V37" i="7"/>
  <c r="W37" i="7" s="1"/>
  <c r="V34" i="7"/>
  <c r="W34" i="7" s="1"/>
  <c r="V23" i="7"/>
  <c r="W23" i="7" s="1"/>
  <c r="V7" i="7"/>
  <c r="W7" i="7" s="1"/>
  <c r="T40" i="7"/>
  <c r="U40" i="7" s="1"/>
  <c r="T37" i="7"/>
  <c r="U37" i="7" s="1"/>
  <c r="T34" i="7"/>
  <c r="U34" i="7" s="1"/>
  <c r="T23" i="7"/>
  <c r="U23" i="7" s="1"/>
  <c r="T7" i="7"/>
  <c r="U7" i="7" s="1"/>
  <c r="R40" i="7"/>
  <c r="S40" i="7" s="1"/>
  <c r="R37" i="7"/>
  <c r="S37" i="7" s="1"/>
  <c r="R34" i="7"/>
  <c r="S34" i="7" s="1"/>
  <c r="R23" i="7"/>
  <c r="S23" i="7" s="1"/>
  <c r="R7" i="7"/>
  <c r="S7" i="7" s="1"/>
  <c r="P40" i="7"/>
  <c r="Q40" i="7" s="1"/>
  <c r="P37" i="7"/>
  <c r="Q37" i="7" s="1"/>
  <c r="P34" i="7"/>
  <c r="Q34" i="7" s="1"/>
  <c r="P23" i="7"/>
  <c r="Q23" i="7" s="1"/>
  <c r="P7" i="7"/>
  <c r="Q7" i="7" s="1"/>
  <c r="N40" i="7"/>
  <c r="O40" i="7" s="1"/>
  <c r="N37" i="7"/>
  <c r="O37" i="7" s="1"/>
  <c r="N34" i="7"/>
  <c r="O34" i="7" s="1"/>
  <c r="N23" i="7"/>
  <c r="O23" i="7" s="1"/>
  <c r="N7" i="7"/>
  <c r="M40" i="7"/>
  <c r="L34" i="7"/>
  <c r="M34" i="7" s="1"/>
  <c r="L23" i="7"/>
  <c r="M23" i="7" s="1"/>
  <c r="L7" i="7"/>
  <c r="M7" i="7" s="1"/>
  <c r="J40" i="7"/>
  <c r="K40" i="7" s="1"/>
  <c r="J37" i="7"/>
  <c r="K37" i="7" s="1"/>
  <c r="J34" i="7"/>
  <c r="K34" i="7" s="1"/>
  <c r="J23" i="7"/>
  <c r="K23" i="7" s="1"/>
  <c r="J7" i="7"/>
  <c r="K7" i="7" s="1"/>
  <c r="H40" i="7"/>
  <c r="I40" i="7" s="1"/>
  <c r="H37" i="7"/>
  <c r="I37" i="7" s="1"/>
  <c r="H34" i="7"/>
  <c r="I34" i="7" s="1"/>
  <c r="H23" i="7"/>
  <c r="I23" i="7" s="1"/>
  <c r="H7" i="7"/>
  <c r="I7" i="7" s="1"/>
  <c r="F40" i="7"/>
  <c r="F37" i="7"/>
  <c r="F34" i="7"/>
  <c r="F23" i="7"/>
  <c r="F7" i="7"/>
  <c r="F17" i="7" s="1"/>
  <c r="AB42" i="7"/>
  <c r="AB41" i="7"/>
  <c r="D40" i="7"/>
  <c r="E40" i="7" s="1"/>
  <c r="AB39" i="7"/>
  <c r="AB38" i="7"/>
  <c r="D37" i="7"/>
  <c r="E37" i="7" s="1"/>
  <c r="AB36" i="7"/>
  <c r="AB35" i="7"/>
  <c r="D34" i="7"/>
  <c r="E34" i="7" s="1"/>
  <c r="AB33" i="7"/>
  <c r="AB32" i="7"/>
  <c r="AB31" i="7"/>
  <c r="AB29" i="7"/>
  <c r="AB28" i="7"/>
  <c r="AB27" i="7"/>
  <c r="AB26" i="7"/>
  <c r="AB25" i="7"/>
  <c r="AB24" i="7"/>
  <c r="AB15" i="7"/>
  <c r="AB14" i="7"/>
  <c r="AB13" i="7"/>
  <c r="AB12" i="7"/>
  <c r="AB11" i="7"/>
  <c r="AB10" i="7"/>
  <c r="AB9" i="7"/>
  <c r="AB8" i="7"/>
  <c r="D7" i="7"/>
  <c r="E7" i="7" s="1"/>
  <c r="AB6" i="7"/>
  <c r="AB5" i="7"/>
  <c r="AB4" i="7"/>
  <c r="O7" i="7" l="1"/>
  <c r="N17" i="7"/>
  <c r="H17" i="7"/>
  <c r="I17" i="7" s="1"/>
  <c r="P30" i="7"/>
  <c r="Q30" i="7" s="1"/>
  <c r="R30" i="7"/>
  <c r="S30" i="7" s="1"/>
  <c r="Z30" i="7"/>
  <c r="AA30" i="7" s="1"/>
  <c r="T30" i="7"/>
  <c r="U30" i="7" s="1"/>
  <c r="L30" i="7"/>
  <c r="M30" i="7" s="1"/>
  <c r="N30" i="7"/>
  <c r="O30" i="7" s="1"/>
  <c r="Y17" i="7"/>
  <c r="J30" i="7"/>
  <c r="K30" i="7" s="1"/>
  <c r="J17" i="7"/>
  <c r="K17" i="7" s="1"/>
  <c r="H30" i="7"/>
  <c r="I30" i="7" s="1"/>
  <c r="F30" i="7"/>
  <c r="D17" i="7"/>
  <c r="E17" i="7" s="1"/>
  <c r="D30" i="7"/>
  <c r="E30" i="7" s="1"/>
  <c r="O17" i="7"/>
  <c r="L17" i="7"/>
  <c r="M17" i="7" s="1"/>
  <c r="Z17" i="7"/>
  <c r="AA17" i="7" s="1"/>
  <c r="X30" i="7"/>
  <c r="Y30" i="7" s="1"/>
  <c r="V30" i="7"/>
  <c r="W30" i="7" s="1"/>
  <c r="V17" i="7"/>
  <c r="W17" i="7" s="1"/>
  <c r="AB40" i="7"/>
  <c r="AB37" i="7"/>
  <c r="U17" i="7"/>
  <c r="R17" i="7"/>
  <c r="S17" i="7" s="1"/>
  <c r="AB34" i="7"/>
  <c r="P17" i="7"/>
  <c r="Q17" i="7" s="1"/>
  <c r="AB23" i="7"/>
  <c r="AB16" i="7"/>
  <c r="AB7" i="7"/>
  <c r="N43" i="7" l="1"/>
  <c r="O43" i="7" s="1"/>
  <c r="J43" i="7"/>
  <c r="K43" i="7" s="1"/>
  <c r="AB30" i="7"/>
  <c r="AB17" i="7"/>
  <c r="AB43" i="7" l="1"/>
</calcChain>
</file>

<file path=xl/sharedStrings.xml><?xml version="1.0" encoding="utf-8"?>
<sst xmlns="http://schemas.openxmlformats.org/spreadsheetml/2006/main" count="899" uniqueCount="84">
  <si>
    <t>2005年～前年は年間統計(社)日本工作機械工業会に掲載</t>
    <rPh sb="4" eb="5">
      <t>ネン</t>
    </rPh>
    <rPh sb="6" eb="8">
      <t>ゼンネン</t>
    </rPh>
    <rPh sb="9" eb="11">
      <t>ネンカン</t>
    </rPh>
    <rPh sb="11" eb="13">
      <t>トウケイ</t>
    </rPh>
    <rPh sb="14" eb="15">
      <t>シャ</t>
    </rPh>
    <rPh sb="16" eb="18">
      <t>ニホン</t>
    </rPh>
    <rPh sb="18" eb="20">
      <t>コウサク</t>
    </rPh>
    <rPh sb="20" eb="22">
      <t>キカイ</t>
    </rPh>
    <rPh sb="22" eb="25">
      <t>コウギョウカイ</t>
    </rPh>
    <rPh sb="26" eb="28">
      <t>ケイサイ</t>
    </rPh>
    <phoneticPr fontId="2"/>
  </si>
  <si>
    <t>１月</t>
    <rPh sb="1" eb="2">
      <t>ガツ</t>
    </rPh>
    <phoneticPr fontId="2"/>
  </si>
  <si>
    <t>前年比</t>
    <rPh sb="0" eb="3">
      <t>ゼンネンヒ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</si>
  <si>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</si>
  <si>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</si>
  <si>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</si>
  <si>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</si>
  <si>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</si>
  <si>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</si>
  <si>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</si>
  <si>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</si>
  <si>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</si>
  <si>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</si>
  <si>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</si>
  <si>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年累計</t>
    <rPh sb="0" eb="1">
      <t>ネン</t>
    </rPh>
    <rPh sb="1" eb="3">
      <t>ルイケイ</t>
    </rPh>
    <phoneticPr fontId="2"/>
  </si>
  <si>
    <t>東アジア</t>
    <rPh sb="0" eb="1">
      <t>ヒガシ</t>
    </rPh>
    <phoneticPr fontId="2"/>
  </si>
  <si>
    <t>韓　　　　国</t>
    <phoneticPr fontId="2"/>
  </si>
  <si>
    <t xml:space="preserve"> </t>
  </si>
  <si>
    <t>台　　　　湾</t>
    <phoneticPr fontId="2"/>
  </si>
  <si>
    <t>中　　　　国</t>
    <phoneticPr fontId="2"/>
  </si>
  <si>
    <t>そ　 の　 他</t>
    <phoneticPr fontId="2"/>
  </si>
  <si>
    <t>小　計</t>
    <rPh sb="0" eb="1">
      <t>ショウ</t>
    </rPh>
    <rPh sb="2" eb="3">
      <t>ケイ</t>
    </rPh>
    <phoneticPr fontId="2"/>
  </si>
  <si>
    <t>タ　　　　　イ</t>
    <phoneticPr fontId="2"/>
  </si>
  <si>
    <t>マレーシア</t>
    <phoneticPr fontId="2"/>
  </si>
  <si>
    <t>シンガポール</t>
    <phoneticPr fontId="2"/>
  </si>
  <si>
    <t>イ　　ン　　ド</t>
    <phoneticPr fontId="2"/>
  </si>
  <si>
    <t>ア　ジ　ア　小　計</t>
    <rPh sb="6" eb="7">
      <t>ショウ</t>
    </rPh>
    <rPh sb="8" eb="9">
      <t>ケイ</t>
    </rPh>
    <phoneticPr fontId="2"/>
  </si>
  <si>
    <t>欧　　　州</t>
    <rPh sb="0" eb="1">
      <t>オウ</t>
    </rPh>
    <rPh sb="4" eb="5">
      <t>シュウ</t>
    </rPh>
    <phoneticPr fontId="2"/>
  </si>
  <si>
    <t>Ｅ　　　　　Ｕ</t>
    <phoneticPr fontId="2"/>
  </si>
  <si>
    <t>北米</t>
    <rPh sb="0" eb="2">
      <t>ホクベイ</t>
    </rPh>
    <phoneticPr fontId="2"/>
  </si>
  <si>
    <t>ア メ リ カ</t>
    <phoneticPr fontId="2"/>
  </si>
  <si>
    <t>カ　 ナ　 ダ</t>
    <phoneticPr fontId="2"/>
  </si>
  <si>
    <t>メ キ シ コ</t>
    <phoneticPr fontId="2"/>
  </si>
  <si>
    <t>中南米</t>
    <rPh sb="0" eb="3">
      <t>チュウナンベイ</t>
    </rPh>
    <phoneticPr fontId="2"/>
  </si>
  <si>
    <t>ブ ラ ジ ル</t>
    <phoneticPr fontId="2"/>
  </si>
  <si>
    <t>オーストラリア</t>
    <phoneticPr fontId="2"/>
  </si>
  <si>
    <t xml:space="preserve"> 合</t>
    <rPh sb="1" eb="2">
      <t>ゴウ</t>
    </rPh>
    <phoneticPr fontId="2"/>
  </si>
  <si>
    <t>計</t>
    <rPh sb="0" eb="1">
      <t>ケイ</t>
    </rPh>
    <phoneticPr fontId="2"/>
  </si>
  <si>
    <t>うちＮＣ機</t>
    <rPh sb="4" eb="5">
      <t>キ</t>
    </rPh>
    <phoneticPr fontId="2"/>
  </si>
  <si>
    <t>(注)</t>
  </si>
  <si>
    <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</si>
  <si>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>　</t>
    <phoneticPr fontId="2"/>
  </si>
  <si>
    <t>日工会　外需国・地域別受注実績</t>
    <rPh sb="0" eb="2">
      <t>ニッコウ</t>
    </rPh>
    <rPh sb="2" eb="3">
      <t>カイ</t>
    </rPh>
    <rPh sb="4" eb="6">
      <t>ガイジュ</t>
    </rPh>
    <rPh sb="6" eb="7">
      <t>コク</t>
    </rPh>
    <rPh sb="8" eb="10">
      <t>チイキ</t>
    </rPh>
    <rPh sb="10" eb="11">
      <t>ベツ</t>
    </rPh>
    <rPh sb="11" eb="13">
      <t>ジュチュウ</t>
    </rPh>
    <rPh sb="13" eb="15">
      <t>ジッセキ</t>
    </rPh>
    <phoneticPr fontId="2"/>
  </si>
  <si>
    <t>フィリピン</t>
    <phoneticPr fontId="2"/>
  </si>
  <si>
    <t>インドネシア</t>
    <phoneticPr fontId="2"/>
  </si>
  <si>
    <t>ベトナム</t>
    <phoneticPr fontId="2"/>
  </si>
  <si>
    <t>ドイツ</t>
    <phoneticPr fontId="2"/>
  </si>
  <si>
    <t>イギリス</t>
    <phoneticPr fontId="2"/>
  </si>
  <si>
    <t>イタリア</t>
    <phoneticPr fontId="2"/>
  </si>
  <si>
    <t>フランス</t>
    <phoneticPr fontId="2"/>
  </si>
  <si>
    <t>中欧</t>
    <rPh sb="0" eb="2">
      <t>チュウオウ</t>
    </rPh>
    <phoneticPr fontId="2"/>
  </si>
  <si>
    <t>その他</t>
    <phoneticPr fontId="2"/>
  </si>
  <si>
    <t>小計</t>
    <rPh sb="0" eb="2">
      <t>ショウケイ</t>
    </rPh>
    <phoneticPr fontId="2"/>
  </si>
  <si>
    <t>その他西欧</t>
    <rPh sb="2" eb="3">
      <t>タ</t>
    </rPh>
    <rPh sb="3" eb="4">
      <t>ニシ</t>
    </rPh>
    <rPh sb="4" eb="5">
      <t>オウ</t>
    </rPh>
    <phoneticPr fontId="2"/>
  </si>
  <si>
    <t>うちトルコ</t>
    <phoneticPr fontId="2"/>
  </si>
  <si>
    <t>うちスイス</t>
    <phoneticPr fontId="2"/>
  </si>
  <si>
    <t>東　　　欧</t>
    <rPh sb="0" eb="1">
      <t>トウ</t>
    </rPh>
    <rPh sb="4" eb="5">
      <t>オウ</t>
    </rPh>
    <phoneticPr fontId="2"/>
  </si>
  <si>
    <t>ロシア・その他</t>
    <rPh sb="6" eb="7">
      <t>タ</t>
    </rPh>
    <phoneticPr fontId="2"/>
  </si>
  <si>
    <t>オセアニア</t>
    <phoneticPr fontId="2"/>
  </si>
  <si>
    <t>中近東</t>
    <rPh sb="0" eb="1">
      <t>チュウ</t>
    </rPh>
    <rPh sb="1" eb="2">
      <t>キン</t>
    </rPh>
    <rPh sb="2" eb="3">
      <t>トウ</t>
    </rPh>
    <phoneticPr fontId="2"/>
  </si>
  <si>
    <t>アフリカ</t>
    <phoneticPr fontId="2"/>
  </si>
  <si>
    <t>その他のアジア</t>
    <rPh sb="2" eb="3">
      <t>タ</t>
    </rPh>
    <phoneticPr fontId="2"/>
  </si>
  <si>
    <r>
      <t xml:space="preserve"> </t>
    </r>
    <r>
      <rPr>
        <sz val="8.1"/>
        <color indexed="8"/>
        <rFont val="ＭＳ Ｐゴシック"/>
        <family val="3"/>
        <charset val="128"/>
      </rPr>
      <t/>
    </r>
    <phoneticPr fontId="2"/>
  </si>
  <si>
    <t xml:space="preserve">1．当月又は前年実績値が「マイナス」及び「０」の場合と「実績値の無い場合」は、前年比の表示を「-」とした。 </t>
    <phoneticPr fontId="2"/>
  </si>
  <si>
    <t>-</t>
    <phoneticPr fontId="2"/>
  </si>
  <si>
    <t>-</t>
  </si>
  <si>
    <t>うちイギリス</t>
    <phoneticPr fontId="2"/>
  </si>
  <si>
    <t>中　東</t>
    <rPh sb="0" eb="1">
      <t>チュウ</t>
    </rPh>
    <rPh sb="2" eb="3">
      <t>トウ</t>
    </rPh>
    <phoneticPr fontId="2"/>
  </si>
  <si>
    <t>１．21年1月より、イギリスを「ＥＵ」から「その他の西欧」移行。</t>
    <rPh sb="4" eb="5">
      <t>ネン</t>
    </rPh>
    <rPh sb="6" eb="7">
      <t>ガツ</t>
    </rPh>
    <rPh sb="24" eb="25">
      <t>タ</t>
    </rPh>
    <rPh sb="26" eb="28">
      <t>セイオウ</t>
    </rPh>
    <rPh sb="29" eb="31">
      <t>イコウ</t>
    </rPh>
    <phoneticPr fontId="2"/>
  </si>
  <si>
    <t xml:space="preserve">２．当月又は前年実績値が「マイナス」及び「０」の場合、もしくは実績値の無い場合は、前年比の表示を「-」とする。 </t>
    <phoneticPr fontId="2"/>
  </si>
  <si>
    <t>148,1</t>
  </si>
  <si>
    <t>94,4</t>
  </si>
  <si>
    <r>
      <t>2021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</si>
  <si>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2022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</si>
  <si>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t>Ｅ　　Ｕ</t>
    <phoneticPr fontId="2"/>
  </si>
  <si>
    <r>
      <t>2023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</si>
  <si>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2020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</si>
  <si>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2019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</si>
  <si>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t>-</t>
    <phoneticPr fontId="2"/>
  </si>
  <si>
    <t>-</t>
    <phoneticPr fontId="2"/>
  </si>
  <si>
    <t>-</t>
    <phoneticPr fontId="2"/>
  </si>
  <si>
    <t>(百万円、％）</t>
    <rPh sb="1" eb="2">
      <t>ヒャク</t>
    </rPh>
    <rPh sb="2" eb="3">
      <t>マン</t>
    </rPh>
    <rPh sb="3" eb="4">
      <t>エン</t>
    </rPh>
    <phoneticPr fontId="2"/>
  </si>
  <si>
    <t>2024年</t>
    <rPh sb="4" eb="5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</si>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</sst>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"/>
    <numFmt numFmtId="178" formatCode="#,##0_);[Red]\(#,##0\)"/>
    <numFmt numFmtId="179" formatCode="#,##0;&quot;△ &quot;#,##0"/>
    <numFmt numFmtId="180" formatCode="0_);[Red]\(0\)"/>
    <numFmt numFmtId="181" formatCode="0.0%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.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HG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8.4499999999999993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95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39" applyNumberFormat="0" applyAlignment="0" applyProtection="0">
      <alignment vertical="center"/>
    </xf>
    <xf numFmtId="0" fontId="17" fillId="27" borderId="39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1" fillId="29" borderId="40" applyNumberFormat="0" applyFont="0" applyAlignment="0" applyProtection="0">
      <alignment vertical="center"/>
    </xf>
    <xf numFmtId="0" fontId="11" fillId="29" borderId="40" applyNumberFormat="0" applyFont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42" applyNumberFormat="0" applyAlignment="0" applyProtection="0">
      <alignment vertical="center"/>
    </xf>
    <xf numFmtId="0" fontId="23" fillId="31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9" fillId="31" borderId="47" applyNumberFormat="0" applyAlignment="0" applyProtection="0">
      <alignment vertical="center"/>
    </xf>
    <xf numFmtId="0" fontId="29" fillId="31" borderId="4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42" applyNumberFormat="0" applyAlignment="0" applyProtection="0">
      <alignment vertical="center"/>
    </xf>
    <xf numFmtId="0" fontId="31" fillId="32" borderId="42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6" fillId="0" borderId="3" xfId="0" applyFont="1" applyBorder="1">
      <alignment vertical="center"/>
    </xf>
    <xf numFmtId="49" fontId="19" fillId="0" borderId="0" xfId="55" applyNumberFormat="1" applyAlignment="1" applyProtection="1">
      <alignment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8" fillId="0" borderId="5" xfId="67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7" fontId="8" fillId="0" borderId="8" xfId="67" applyNumberFormat="1" applyFont="1" applyBorder="1" applyAlignment="1">
      <alignment horizontal="right" vertical="center"/>
    </xf>
    <xf numFmtId="177" fontId="8" fillId="0" borderId="8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9" fontId="8" fillId="0" borderId="10" xfId="67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7" fontId="8" fillId="2" borderId="12" xfId="67" applyNumberFormat="1" applyFont="1" applyFill="1" applyBorder="1" applyAlignment="1">
      <alignment horizontal="right" vertical="center"/>
    </xf>
    <xf numFmtId="176" fontId="7" fillId="2" borderId="13" xfId="0" applyNumberFormat="1" applyFont="1" applyFill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7" fontId="8" fillId="0" borderId="10" xfId="67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177" fontId="8" fillId="0" borderId="12" xfId="67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7" fontId="8" fillId="2" borderId="17" xfId="67" applyNumberFormat="1" applyFont="1" applyFill="1" applyBorder="1" applyAlignment="1">
      <alignment horizontal="right" vertical="center"/>
    </xf>
    <xf numFmtId="177" fontId="8" fillId="2" borderId="17" xfId="0" applyNumberFormat="1" applyFont="1" applyFill="1" applyBorder="1" applyAlignment="1">
      <alignment horizontal="right" vertical="center"/>
    </xf>
    <xf numFmtId="176" fontId="7" fillId="2" borderId="18" xfId="0" applyNumberFormat="1" applyFont="1" applyFill="1" applyBorder="1" applyAlignment="1">
      <alignment horizontal="right" vertical="center"/>
    </xf>
    <xf numFmtId="176" fontId="7" fillId="2" borderId="19" xfId="0" applyNumberFormat="1" applyFont="1" applyFill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right" vertical="center"/>
    </xf>
    <xf numFmtId="0" fontId="9" fillId="0" borderId="22" xfId="0" applyFont="1" applyBorder="1">
      <alignment vertical="center"/>
    </xf>
    <xf numFmtId="176" fontId="7" fillId="2" borderId="16" xfId="0" applyNumberFormat="1" applyFont="1" applyFill="1" applyBorder="1" applyAlignment="1">
      <alignment horizontal="right" vertical="center"/>
    </xf>
    <xf numFmtId="177" fontId="8" fillId="0" borderId="23" xfId="67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77" fontId="8" fillId="0" borderId="17" xfId="67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7" fontId="8" fillId="0" borderId="27" xfId="67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26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177" fontId="8" fillId="0" borderId="0" xfId="67" applyNumberFormat="1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177" fontId="8" fillId="0" borderId="30" xfId="0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>
      <alignment vertical="center"/>
    </xf>
    <xf numFmtId="177" fontId="0" fillId="0" borderId="5" xfId="67" applyNumberFormat="1" applyFont="1" applyBorder="1" applyAlignment="1">
      <alignment horizontal="right" vertical="center"/>
    </xf>
    <xf numFmtId="178" fontId="8" fillId="0" borderId="31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9" fontId="8" fillId="0" borderId="8" xfId="67" applyNumberFormat="1" applyFont="1" applyBorder="1" applyAlignment="1">
      <alignment horizontal="right" vertical="center"/>
    </xf>
    <xf numFmtId="178" fontId="7" fillId="2" borderId="12" xfId="67" applyNumberFormat="1" applyFont="1" applyFill="1" applyBorder="1" applyAlignment="1">
      <alignment horizontal="right" vertical="center"/>
    </xf>
    <xf numFmtId="178" fontId="7" fillId="2" borderId="12" xfId="0" applyNumberFormat="1" applyFont="1" applyFill="1" applyBorder="1" applyAlignment="1">
      <alignment horizontal="right" vertical="center"/>
    </xf>
    <xf numFmtId="38" fontId="1" fillId="2" borderId="12" xfId="67" applyFont="1" applyFill="1" applyBorder="1" applyAlignment="1">
      <alignment horizontal="right" vertical="center"/>
    </xf>
    <xf numFmtId="0" fontId="1" fillId="0" borderId="0" xfId="88"/>
    <xf numFmtId="38" fontId="7" fillId="2" borderId="12" xfId="67" applyFont="1" applyFill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9" fontId="8" fillId="0" borderId="12" xfId="67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8" fontId="1" fillId="2" borderId="12" xfId="67" applyNumberFormat="1" applyFont="1" applyFill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9" fontId="8" fillId="0" borderId="5" xfId="67" applyNumberFormat="1" applyFont="1" applyBorder="1" applyAlignment="1">
      <alignment horizontal="right" vertical="center"/>
    </xf>
    <xf numFmtId="179" fontId="8" fillId="2" borderId="12" xfId="67" applyNumberFormat="1" applyFont="1" applyFill="1" applyBorder="1" applyAlignment="1">
      <alignment horizontal="right" vertical="center"/>
    </xf>
    <xf numFmtId="176" fontId="3" fillId="2" borderId="18" xfId="0" applyNumberFormat="1" applyFont="1" applyFill="1" applyBorder="1" applyAlignment="1">
      <alignment horizontal="right" vertical="center"/>
    </xf>
    <xf numFmtId="176" fontId="7" fillId="34" borderId="22" xfId="0" applyNumberFormat="1" applyFont="1" applyFill="1" applyBorder="1" applyAlignment="1">
      <alignment horizontal="right" vertical="center"/>
    </xf>
    <xf numFmtId="177" fontId="8" fillId="34" borderId="12" xfId="67" applyNumberFormat="1" applyFont="1" applyFill="1" applyBorder="1" applyAlignment="1">
      <alignment horizontal="right" vertical="center"/>
    </xf>
    <xf numFmtId="178" fontId="8" fillId="2" borderId="17" xfId="67" applyNumberFormat="1" applyFont="1" applyFill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5" borderId="4" xfId="0" applyFill="1" applyBorder="1" applyAlignment="1">
      <alignment horizontal="center" vertical="center"/>
    </xf>
    <xf numFmtId="177" fontId="0" fillId="0" borderId="5" xfId="0" applyNumberFormat="1" applyBorder="1" applyAlignment="1">
      <alignment horizontal="right" vertical="center"/>
    </xf>
    <xf numFmtId="177" fontId="0" fillId="0" borderId="8" xfId="67" applyNumberFormat="1" applyFon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9" fontId="0" fillId="0" borderId="10" xfId="67" applyNumberFormat="1" applyFon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2" borderId="12" xfId="67" applyNumberFormat="1" applyFont="1" applyFill="1" applyBorder="1" applyAlignment="1">
      <alignment horizontal="right" vertical="center"/>
    </xf>
    <xf numFmtId="179" fontId="0" fillId="0" borderId="8" xfId="67" applyNumberFormat="1" applyFont="1" applyBorder="1" applyAlignment="1">
      <alignment horizontal="right" vertical="center"/>
    </xf>
    <xf numFmtId="177" fontId="0" fillId="0" borderId="10" xfId="67" applyNumberFormat="1" applyFont="1" applyBorder="1" applyAlignment="1">
      <alignment horizontal="right" vertical="center"/>
    </xf>
    <xf numFmtId="177" fontId="0" fillId="0" borderId="12" xfId="67" applyNumberFormat="1" applyFont="1" applyBorder="1" applyAlignment="1">
      <alignment horizontal="right" vertical="center"/>
    </xf>
    <xf numFmtId="177" fontId="0" fillId="2" borderId="17" xfId="67" applyNumberFormat="1" applyFont="1" applyFill="1" applyBorder="1" applyAlignment="1">
      <alignment horizontal="right" vertical="center"/>
    </xf>
    <xf numFmtId="178" fontId="0" fillId="2" borderId="12" xfId="67" applyNumberFormat="1" applyFont="1" applyFill="1" applyBorder="1" applyAlignment="1">
      <alignment horizontal="right" vertical="center"/>
    </xf>
    <xf numFmtId="177" fontId="1" fillId="34" borderId="12" xfId="67" applyNumberFormat="1" applyFont="1" applyFill="1" applyBorder="1" applyAlignment="1">
      <alignment horizontal="right" vertical="center"/>
    </xf>
    <xf numFmtId="38" fontId="0" fillId="2" borderId="12" xfId="67" applyFont="1" applyFill="1" applyBorder="1" applyAlignment="1">
      <alignment horizontal="right" vertical="center"/>
    </xf>
    <xf numFmtId="177" fontId="0" fillId="0" borderId="23" xfId="67" applyNumberFormat="1" applyFont="1" applyBorder="1" applyAlignment="1">
      <alignment horizontal="right" vertical="center"/>
    </xf>
    <xf numFmtId="177" fontId="0" fillId="0" borderId="17" xfId="67" applyNumberFormat="1" applyFont="1" applyBorder="1" applyAlignment="1">
      <alignment horizontal="right" vertical="center"/>
    </xf>
    <xf numFmtId="0" fontId="0" fillId="0" borderId="0" xfId="88" applyFont="1"/>
    <xf numFmtId="177" fontId="0" fillId="0" borderId="27" xfId="67" applyNumberFormat="1" applyFont="1" applyBorder="1" applyAlignment="1">
      <alignment horizontal="right" vertical="center"/>
    </xf>
    <xf numFmtId="179" fontId="0" fillId="0" borderId="5" xfId="67" applyNumberFormat="1" applyFont="1" applyBorder="1" applyAlignment="1">
      <alignment horizontal="right" vertical="center"/>
    </xf>
    <xf numFmtId="179" fontId="0" fillId="2" borderId="12" xfId="67" applyNumberFormat="1" applyFont="1" applyFill="1" applyBorder="1" applyAlignment="1">
      <alignment horizontal="right" vertical="center"/>
    </xf>
    <xf numFmtId="179" fontId="0" fillId="0" borderId="12" xfId="67" applyNumberFormat="1" applyFont="1" applyBorder="1" applyAlignment="1">
      <alignment horizontal="right" vertical="center"/>
    </xf>
    <xf numFmtId="177" fontId="0" fillId="2" borderId="17" xfId="0" applyNumberFormat="1" applyFill="1" applyBorder="1" applyAlignment="1">
      <alignment horizontal="right" vertical="center"/>
    </xf>
    <xf numFmtId="178" fontId="0" fillId="2" borderId="17" xfId="67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35" borderId="13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176" fontId="0" fillId="2" borderId="19" xfId="0" applyNumberFormat="1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>
      <alignment vertical="center"/>
    </xf>
    <xf numFmtId="176" fontId="0" fillId="34" borderId="22" xfId="0" applyNumberFormat="1" applyFill="1" applyBorder="1" applyAlignment="1">
      <alignment horizontal="right" vertical="center"/>
    </xf>
    <xf numFmtId="178" fontId="0" fillId="2" borderId="12" xfId="0" applyNumberFormat="1" applyFill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>
      <alignment vertical="center"/>
    </xf>
    <xf numFmtId="177" fontId="0" fillId="0" borderId="8" xfId="67" applyNumberFormat="1" applyFont="1" applyFill="1" applyBorder="1" applyAlignment="1">
      <alignment horizontal="right" vertical="center"/>
    </xf>
    <xf numFmtId="177" fontId="8" fillId="0" borderId="8" xfId="67" applyNumberFormat="1" applyFont="1" applyFill="1" applyBorder="1" applyAlignment="1">
      <alignment horizontal="right" vertical="center"/>
    </xf>
    <xf numFmtId="177" fontId="8" fillId="0" borderId="10" xfId="67" applyNumberFormat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179" fontId="0" fillId="0" borderId="17" xfId="67" applyNumberFormat="1" applyFont="1" applyBorder="1" applyAlignment="1">
      <alignment horizontal="right" vertical="center"/>
    </xf>
    <xf numFmtId="180" fontId="0" fillId="2" borderId="12" xfId="67" applyNumberFormat="1" applyFont="1" applyFill="1" applyBorder="1" applyAlignment="1">
      <alignment horizontal="right" vertical="center"/>
    </xf>
    <xf numFmtId="176" fontId="0" fillId="34" borderId="18" xfId="0" applyNumberFormat="1" applyFill="1" applyBorder="1" applyAlignment="1">
      <alignment horizontal="right" vertical="center"/>
    </xf>
    <xf numFmtId="177" fontId="0" fillId="0" borderId="32" xfId="67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35" borderId="4" xfId="0" applyFont="1" applyFill="1" applyBorder="1" applyAlignment="1">
      <alignment horizontal="center" vertical="center"/>
    </xf>
    <xf numFmtId="0" fontId="3" fillId="35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5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1" fillId="0" borderId="8" xfId="67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9" fontId="1" fillId="0" borderId="10" xfId="67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/>
    </xf>
    <xf numFmtId="177" fontId="1" fillId="0" borderId="5" xfId="67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9" fontId="1" fillId="0" borderId="8" xfId="67" applyNumberFormat="1" applyFont="1" applyBorder="1" applyAlignment="1">
      <alignment horizontal="right" vertical="center"/>
    </xf>
    <xf numFmtId="177" fontId="1" fillId="0" borderId="10" xfId="67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7" fontId="1" fillId="0" borderId="12" xfId="67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7" fontId="1" fillId="2" borderId="17" xfId="67" applyNumberFormat="1" applyFont="1" applyFill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176" fontId="3" fillId="34" borderId="22" xfId="0" applyNumberFormat="1" applyFont="1" applyFill="1" applyBorder="1" applyAlignment="1">
      <alignment horizontal="right" vertical="center"/>
    </xf>
    <xf numFmtId="178" fontId="3" fillId="2" borderId="12" xfId="67" applyNumberFormat="1" applyFont="1" applyFill="1" applyBorder="1" applyAlignment="1">
      <alignment horizontal="right" vertical="center"/>
    </xf>
    <xf numFmtId="38" fontId="3" fillId="2" borderId="12" xfId="67" applyFont="1" applyFill="1" applyBorder="1" applyAlignment="1">
      <alignment horizontal="right" vertical="center"/>
    </xf>
    <xf numFmtId="38" fontId="6" fillId="2" borderId="12" xfId="67" applyFont="1" applyFill="1" applyBorder="1" applyAlignment="1">
      <alignment horizontal="right" vertical="center"/>
    </xf>
    <xf numFmtId="178" fontId="3" fillId="2" borderId="12" xfId="0" applyNumberFormat="1" applyFont="1" applyFill="1" applyBorder="1" applyAlignment="1">
      <alignment horizontal="right" vertical="center"/>
    </xf>
    <xf numFmtId="177" fontId="1" fillId="0" borderId="23" xfId="67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7" fontId="1" fillId="0" borderId="17" xfId="67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7" fontId="1" fillId="0" borderId="27" xfId="67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9" fontId="1" fillId="0" borderId="5" xfId="67" applyNumberFormat="1" applyFont="1" applyBorder="1" applyAlignment="1">
      <alignment horizontal="right" vertical="center"/>
    </xf>
    <xf numFmtId="179" fontId="1" fillId="2" borderId="12" xfId="67" applyNumberFormat="1" applyFont="1" applyFill="1" applyBorder="1" applyAlignment="1">
      <alignment horizontal="right" vertical="center"/>
    </xf>
    <xf numFmtId="179" fontId="1" fillId="0" borderId="12" xfId="67" applyNumberFormat="1" applyFont="1" applyBorder="1" applyAlignment="1">
      <alignment horizontal="right" vertical="center"/>
    </xf>
    <xf numFmtId="177" fontId="1" fillId="2" borderId="17" xfId="0" applyNumberFormat="1" applyFont="1" applyFill="1" applyBorder="1" applyAlignment="1">
      <alignment horizontal="right" vertical="center"/>
    </xf>
    <xf numFmtId="178" fontId="1" fillId="2" borderId="17" xfId="67" applyNumberFormat="1" applyFont="1" applyFill="1" applyBorder="1" applyAlignment="1">
      <alignment horizontal="right" vertical="center"/>
    </xf>
    <xf numFmtId="177" fontId="1" fillId="0" borderId="0" xfId="67" applyNumberFormat="1" applyFont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6" fontId="3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178" fontId="1" fillId="0" borderId="31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80" fontId="3" fillId="2" borderId="12" xfId="0" applyNumberFormat="1" applyFont="1" applyFill="1" applyBorder="1" applyAlignment="1">
      <alignment horizontal="right" vertical="center"/>
    </xf>
    <xf numFmtId="0" fontId="0" fillId="36" borderId="4" xfId="0" applyFill="1" applyBorder="1" applyAlignment="1">
      <alignment horizontal="center" vertical="center"/>
    </xf>
    <xf numFmtId="0" fontId="0" fillId="36" borderId="13" xfId="0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178" fontId="1" fillId="0" borderId="0" xfId="0" applyNumberFormat="1" applyFont="1" applyAlignment="1">
      <alignment horizontal="right" vertical="center"/>
    </xf>
    <xf numFmtId="181" fontId="0" fillId="0" borderId="7" xfId="94" applyNumberFormat="1" applyFont="1" applyBorder="1" applyAlignment="1">
      <alignment horizontal="right" vertical="center"/>
    </xf>
    <xf numFmtId="177" fontId="0" fillId="34" borderId="17" xfId="67" applyNumberFormat="1" applyFont="1" applyFill="1" applyBorder="1" applyAlignment="1">
      <alignment horizontal="right" vertical="center"/>
    </xf>
    <xf numFmtId="176" fontId="0" fillId="34" borderId="13" xfId="0" applyNumberFormat="1" applyFill="1" applyBorder="1" applyAlignment="1">
      <alignment horizontal="right" vertical="center"/>
    </xf>
    <xf numFmtId="176" fontId="0" fillId="0" borderId="48" xfId="0" applyNumberFormat="1" applyBorder="1" applyAlignment="1">
      <alignment horizontal="right" vertical="center"/>
    </xf>
    <xf numFmtId="181" fontId="0" fillId="0" borderId="9" xfId="94" applyNumberFormat="1" applyFont="1" applyBorder="1" applyAlignment="1">
      <alignment horizontal="right" vertical="center"/>
    </xf>
    <xf numFmtId="0" fontId="0" fillId="37" borderId="4" xfId="0" applyFill="1" applyBorder="1" applyAlignment="1">
      <alignment horizontal="center" vertical="center"/>
    </xf>
    <xf numFmtId="0" fontId="0" fillId="37" borderId="13" xfId="0" applyFill="1" applyBorder="1" applyAlignment="1">
      <alignment horizontal="center" vertical="center"/>
    </xf>
    <xf numFmtId="181" fontId="0" fillId="34" borderId="13" xfId="94" applyNumberFormat="1" applyFont="1" applyFill="1" applyBorder="1" applyAlignment="1">
      <alignment horizontal="right" vertical="center"/>
    </xf>
    <xf numFmtId="177" fontId="33" fillId="0" borderId="8" xfId="67" applyNumberFormat="1" applyFont="1" applyBorder="1" applyAlignment="1">
      <alignment horizontal="right" vertical="center"/>
    </xf>
    <xf numFmtId="3" fontId="34" fillId="0" borderId="32" xfId="0" applyNumberFormat="1" applyFont="1" applyBorder="1" applyAlignment="1">
      <alignment horizontal="right" vertical="top" shrinkToFit="1"/>
    </xf>
    <xf numFmtId="1" fontId="34" fillId="0" borderId="8" xfId="0" applyNumberFormat="1" applyFont="1" applyBorder="1" applyAlignment="1">
      <alignment horizontal="right" vertical="top" shrinkToFit="1"/>
    </xf>
    <xf numFmtId="181" fontId="0" fillId="0" borderId="21" xfId="94" applyNumberFormat="1" applyFont="1" applyBorder="1" applyAlignment="1">
      <alignment horizontal="right" vertical="center"/>
    </xf>
    <xf numFmtId="181" fontId="0" fillId="0" borderId="14" xfId="94" applyNumberFormat="1" applyFont="1" applyBorder="1" applyAlignment="1">
      <alignment horizontal="right" vertical="center"/>
    </xf>
    <xf numFmtId="181" fontId="0" fillId="0" borderId="13" xfId="94" applyNumberFormat="1" applyFont="1" applyBorder="1" applyAlignment="1">
      <alignment horizontal="right" vertical="center"/>
    </xf>
    <xf numFmtId="181" fontId="0" fillId="0" borderId="24" xfId="94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9" xfId="0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9" fillId="0" borderId="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3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 textRotation="255" shrinkToFit="1"/>
    </xf>
    <xf numFmtId="0" fontId="10" fillId="0" borderId="31" xfId="0" applyFont="1" applyBorder="1" applyAlignment="1">
      <alignment horizontal="center" vertical="center" textRotation="255" shrinkToFit="1"/>
    </xf>
    <xf numFmtId="0" fontId="10" fillId="0" borderId="20" xfId="0" applyFont="1" applyBorder="1" applyAlignment="1">
      <alignment horizontal="center" vertical="center" textRotation="255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7" fontId="0" fillId="2" borderId="4" xfId="67" applyNumberFormat="1" applyFont="1" applyFill="1" applyBorder="1" applyAlignment="1">
      <alignment horizontal="right" vertical="center"/>
    </xf>
    <xf numFmtId="177" fontId="0" fillId="0" borderId="4" xfId="67" applyNumberFormat="1" applyFont="1" applyBorder="1" applyAlignment="1">
      <alignment horizontal="right" vertical="center"/>
    </xf>
    <xf numFmtId="177" fontId="0" fillId="2" borderId="20" xfId="67" applyNumberFormat="1" applyFont="1" applyFill="1" applyBorder="1" applyAlignment="1">
      <alignment horizontal="right" vertical="center"/>
    </xf>
    <xf numFmtId="178" fontId="0" fillId="2" borderId="4" xfId="67" applyNumberFormat="1" applyFont="1" applyFill="1" applyBorder="1" applyAlignment="1">
      <alignment horizontal="right" vertical="center"/>
    </xf>
    <xf numFmtId="177" fontId="0" fillId="0" borderId="49" xfId="67" applyNumberFormat="1" applyFont="1" applyBorder="1" applyAlignment="1">
      <alignment horizontal="right" vertical="center"/>
    </xf>
    <xf numFmtId="177" fontId="0" fillId="0" borderId="50" xfId="67" applyNumberFormat="1" applyFont="1" applyBorder="1" applyAlignment="1">
      <alignment horizontal="right" vertical="center"/>
    </xf>
    <xf numFmtId="179" fontId="0" fillId="0" borderId="51" xfId="67" applyNumberFormat="1" applyFont="1" applyBorder="1" applyAlignment="1">
      <alignment horizontal="right" vertical="center"/>
    </xf>
    <xf numFmtId="177" fontId="0" fillId="0" borderId="51" xfId="67" applyNumberFormat="1" applyFont="1" applyBorder="1" applyAlignment="1">
      <alignment horizontal="right" vertical="center"/>
    </xf>
    <xf numFmtId="177" fontId="0" fillId="0" borderId="31" xfId="67" applyNumberFormat="1" applyFont="1" applyBorder="1" applyAlignment="1">
      <alignment horizontal="right" vertical="center"/>
    </xf>
    <xf numFmtId="177" fontId="0" fillId="0" borderId="52" xfId="67" applyNumberFormat="1" applyFont="1" applyBorder="1" applyAlignment="1">
      <alignment horizontal="right" vertical="center"/>
    </xf>
    <xf numFmtId="177" fontId="0" fillId="0" borderId="20" xfId="67" applyNumberFormat="1" applyFont="1" applyBorder="1" applyAlignment="1">
      <alignment horizontal="right" vertical="center"/>
    </xf>
  </cellXfs>
  <cellStyles count="95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パーセント" xfId="94" builtinId="5"/>
    <cellStyle name="ハイパーリンク" xfId="55" builtinId="8"/>
    <cellStyle name="ハイパーリンク 2" xfId="56" xr:uid="{00000000-0005-0000-0000-000037000000}"/>
    <cellStyle name="メモ 2" xfId="57" xr:uid="{00000000-0005-0000-0000-000038000000}"/>
    <cellStyle name="メモ 3" xfId="58" xr:uid="{00000000-0005-0000-0000-000039000000}"/>
    <cellStyle name="リンク セル 2" xfId="59" xr:uid="{00000000-0005-0000-0000-00003A000000}"/>
    <cellStyle name="リンク セル 3" xfId="60" xr:uid="{00000000-0005-0000-0000-00003B000000}"/>
    <cellStyle name="悪い 2" xfId="61" xr:uid="{00000000-0005-0000-0000-00003C000000}"/>
    <cellStyle name="悪い 3" xfId="62" xr:uid="{00000000-0005-0000-0000-00003D000000}"/>
    <cellStyle name="計算 2" xfId="63" xr:uid="{00000000-0005-0000-0000-00003E000000}"/>
    <cellStyle name="計算 3" xfId="64" xr:uid="{00000000-0005-0000-0000-00003F000000}"/>
    <cellStyle name="警告文 2" xfId="65" xr:uid="{00000000-0005-0000-0000-000040000000}"/>
    <cellStyle name="警告文 3" xfId="66" xr:uid="{00000000-0005-0000-0000-000041000000}"/>
    <cellStyle name="桁区切り" xfId="67" builtinId="6"/>
    <cellStyle name="桁区切り 2" xfId="68" xr:uid="{00000000-0005-0000-0000-000043000000}"/>
    <cellStyle name="桁区切り 3" xfId="69" xr:uid="{00000000-0005-0000-0000-000044000000}"/>
    <cellStyle name="見出し 1 2" xfId="70" xr:uid="{00000000-0005-0000-0000-000045000000}"/>
    <cellStyle name="見出し 1 3" xfId="71" xr:uid="{00000000-0005-0000-0000-000046000000}"/>
    <cellStyle name="見出し 2 2" xfId="72" xr:uid="{00000000-0005-0000-0000-000047000000}"/>
    <cellStyle name="見出し 2 3" xfId="73" xr:uid="{00000000-0005-0000-0000-000048000000}"/>
    <cellStyle name="見出し 3 2" xfId="74" xr:uid="{00000000-0005-0000-0000-000049000000}"/>
    <cellStyle name="見出し 3 3" xfId="75" xr:uid="{00000000-0005-0000-0000-00004A000000}"/>
    <cellStyle name="見出し 4 2" xfId="76" xr:uid="{00000000-0005-0000-0000-00004B000000}"/>
    <cellStyle name="見出し 4 3" xfId="77" xr:uid="{00000000-0005-0000-0000-00004C000000}"/>
    <cellStyle name="集計 2" xfId="78" xr:uid="{00000000-0005-0000-0000-00004D000000}"/>
    <cellStyle name="集計 3" xfId="79" xr:uid="{00000000-0005-0000-0000-00004E000000}"/>
    <cellStyle name="出力 2" xfId="80" xr:uid="{00000000-0005-0000-0000-00004F000000}"/>
    <cellStyle name="出力 3" xfId="81" xr:uid="{00000000-0005-0000-0000-000050000000}"/>
    <cellStyle name="説明文 2" xfId="82" xr:uid="{00000000-0005-0000-0000-000051000000}"/>
    <cellStyle name="説明文 3" xfId="83" xr:uid="{00000000-0005-0000-0000-000052000000}"/>
    <cellStyle name="入力 2" xfId="84" xr:uid="{00000000-0005-0000-0000-000053000000}"/>
    <cellStyle name="入力 3" xfId="85" xr:uid="{00000000-0005-0000-0000-000054000000}"/>
    <cellStyle name="標準" xfId="0" builtinId="0"/>
    <cellStyle name="標準 10" xfId="86" xr:uid="{00000000-0005-0000-0000-000056000000}"/>
    <cellStyle name="標準 2" xfId="87" xr:uid="{00000000-0005-0000-0000-000057000000}"/>
    <cellStyle name="標準 2 2" xfId="88" xr:uid="{00000000-0005-0000-0000-000058000000}"/>
    <cellStyle name="標準 3" xfId="89" xr:uid="{00000000-0005-0000-0000-000059000000}"/>
    <cellStyle name="標準 4" xfId="90" xr:uid="{00000000-0005-0000-0000-00005A000000}"/>
    <cellStyle name="標準 5" xfId="91" xr:uid="{00000000-0005-0000-0000-00005B000000}"/>
    <cellStyle name="良い 2" xfId="92" xr:uid="{00000000-0005-0000-0000-00005C000000}"/>
    <cellStyle name="良い 3" xfId="93" xr:uid="{00000000-0005-0000-0000-00005D000000}"/>
  </cellStyles>
  <dxfs count="0"/>
  <tableStyles count="0" defaultTableStyle="TableStyleMedium9" defaultPivotStyle="PivotStyleLight16"/>
  <colors>
    <mruColors>
      <color rgb="FFCCFF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11206</xdr:colOff>
      <xdr:row>2</xdr:row>
      <xdr:rowOff>11206</xdr:rowOff>
    </xdr:from>
    <xdr:to>
      <xdr:col>44</xdr:col>
      <xdr:colOff>181535</xdr:colOff>
      <xdr:row>39</xdr:row>
      <xdr:rowOff>49305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C2C1E42-4E21-07C4-DB6A-DF184CD6C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4235" y="493059"/>
          <a:ext cx="12418359" cy="6257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24846</xdr:colOff>
      <xdr:row>3</xdr:row>
      <xdr:rowOff>119707</xdr:rowOff>
    </xdr:from>
    <xdr:to>
      <xdr:col>41</xdr:col>
      <xdr:colOff>248477</xdr:colOff>
      <xdr:row>27</xdr:row>
      <xdr:rowOff>129623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DE1479-19BA-4016-AD7E-725DE3A42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671" y="776932"/>
          <a:ext cx="7929356" cy="4124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tda-nas001\&#20107;&#21209;&#23616;\&#9734;&#36895;&#22577;&#30906;&#22577;&#12513;&#12540;&#12522;&#12531;&#12464;&#12522;&#12473;&#12488;\&#30906;&#22577;2\2023&#24180;&#24230;\(&#30906;&#22577;2)&#22806;&#38656;&#22269;&#12539;&#22320;&#22495;&#21029;&#21463;&#27880;&#23455;&#32318;2023.12.xlsx" TargetMode="External"/><Relationship Id="rId1" Type="http://schemas.openxmlformats.org/officeDocument/2006/relationships/externalLinkPath" Target="/&#9734;&#36895;&#22577;&#30906;&#22577;&#12513;&#12540;&#12522;&#12531;&#12464;&#12522;&#12473;&#12488;/&#30906;&#22577;2/2023&#24180;&#24230;/(&#30906;&#22577;2)&#22806;&#38656;&#22269;&#12539;&#22320;&#22495;&#21029;&#21463;&#27880;&#23455;&#32318;2023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日工会外需国・地域別受注実績23"/>
      <sheetName val="2022"/>
      <sheetName val="2021"/>
      <sheetName val="2020"/>
      <sheetName val="2019"/>
    </sheetNames>
    <sheetDataSet>
      <sheetData sheetId="0"/>
      <sheetData sheetId="1">
        <row r="3">
          <cell r="D3">
            <v>2641</v>
          </cell>
          <cell r="F3">
            <v>2078</v>
          </cell>
          <cell r="H3">
            <v>2730</v>
          </cell>
          <cell r="J3">
            <v>2813</v>
          </cell>
          <cell r="L3">
            <v>4609</v>
          </cell>
          <cell r="N3">
            <v>3715</v>
          </cell>
          <cell r="P3">
            <v>2450</v>
          </cell>
          <cell r="R3">
            <v>1794</v>
          </cell>
          <cell r="T3">
            <v>2215</v>
          </cell>
          <cell r="V3">
            <v>3491</v>
          </cell>
          <cell r="X3">
            <v>2427</v>
          </cell>
          <cell r="Z3">
            <v>1946</v>
          </cell>
        </row>
        <row r="4">
          <cell r="D4">
            <v>4815</v>
          </cell>
          <cell r="F4">
            <v>2137</v>
          </cell>
          <cell r="H4">
            <v>4005</v>
          </cell>
          <cell r="J4">
            <v>2912</v>
          </cell>
          <cell r="L4">
            <v>2850</v>
          </cell>
          <cell r="N4">
            <v>3461</v>
          </cell>
          <cell r="P4">
            <v>2522</v>
          </cell>
          <cell r="R4">
            <v>4430</v>
          </cell>
          <cell r="T4">
            <v>2897</v>
          </cell>
          <cell r="V4">
            <v>1906</v>
          </cell>
          <cell r="X4">
            <v>1856</v>
          </cell>
          <cell r="Z4">
            <v>2070</v>
          </cell>
        </row>
        <row r="5">
          <cell r="D5">
            <v>32598</v>
          </cell>
          <cell r="F5">
            <v>29942</v>
          </cell>
          <cell r="H5">
            <v>33370</v>
          </cell>
          <cell r="J5">
            <v>32133</v>
          </cell>
          <cell r="L5">
            <v>33273</v>
          </cell>
          <cell r="N5">
            <v>34790</v>
          </cell>
          <cell r="P5">
            <v>27982</v>
          </cell>
          <cell r="R5">
            <v>29849</v>
          </cell>
          <cell r="T5">
            <v>32745</v>
          </cell>
          <cell r="V5">
            <v>31114</v>
          </cell>
          <cell r="X5">
            <v>29495</v>
          </cell>
          <cell r="Z5">
            <v>29705</v>
          </cell>
        </row>
        <row r="6">
          <cell r="F6">
            <v>8</v>
          </cell>
          <cell r="H6">
            <v>13</v>
          </cell>
          <cell r="L6">
            <v>15</v>
          </cell>
          <cell r="P6">
            <v>1</v>
          </cell>
          <cell r="R6">
            <v>1</v>
          </cell>
          <cell r="X6">
            <v>3</v>
          </cell>
          <cell r="Z6">
            <v>1</v>
          </cell>
        </row>
        <row r="7">
          <cell r="D7">
            <v>40054</v>
          </cell>
          <cell r="F7">
            <v>34165</v>
          </cell>
          <cell r="H7">
            <v>40118</v>
          </cell>
          <cell r="J7">
            <v>37858</v>
          </cell>
          <cell r="L7">
            <v>40747</v>
          </cell>
          <cell r="N7">
            <v>41966</v>
          </cell>
          <cell r="P7">
            <v>32955</v>
          </cell>
          <cell r="R7">
            <v>36074</v>
          </cell>
          <cell r="T7">
            <v>37857</v>
          </cell>
          <cell r="V7">
            <v>36511</v>
          </cell>
          <cell r="X7">
            <v>33781</v>
          </cell>
          <cell r="Z7">
            <v>33722</v>
          </cell>
        </row>
        <row r="8">
          <cell r="D8">
            <v>1647</v>
          </cell>
          <cell r="F8">
            <v>1365</v>
          </cell>
          <cell r="H8">
            <v>1686</v>
          </cell>
          <cell r="J8">
            <v>2274</v>
          </cell>
          <cell r="L8">
            <v>1586</v>
          </cell>
          <cell r="N8">
            <v>1989</v>
          </cell>
          <cell r="P8">
            <v>2154</v>
          </cell>
          <cell r="R8">
            <v>1393</v>
          </cell>
          <cell r="T8">
            <v>1483</v>
          </cell>
          <cell r="V8">
            <v>1605</v>
          </cell>
          <cell r="X8">
            <v>1799</v>
          </cell>
          <cell r="Z8">
            <v>2274</v>
          </cell>
        </row>
        <row r="9">
          <cell r="D9">
            <v>999</v>
          </cell>
          <cell r="F9">
            <v>1183</v>
          </cell>
          <cell r="H9">
            <v>1314</v>
          </cell>
          <cell r="J9">
            <v>1644</v>
          </cell>
          <cell r="L9">
            <v>1260</v>
          </cell>
          <cell r="N9">
            <v>949</v>
          </cell>
          <cell r="P9">
            <v>1836</v>
          </cell>
          <cell r="R9">
            <v>562</v>
          </cell>
          <cell r="T9">
            <v>1119</v>
          </cell>
          <cell r="V9">
            <v>778</v>
          </cell>
          <cell r="X9">
            <v>1038</v>
          </cell>
          <cell r="Z9">
            <v>1061</v>
          </cell>
        </row>
        <row r="10">
          <cell r="D10">
            <v>465</v>
          </cell>
          <cell r="F10">
            <v>315</v>
          </cell>
          <cell r="H10">
            <v>3690</v>
          </cell>
          <cell r="J10">
            <v>1134</v>
          </cell>
          <cell r="L10">
            <v>704</v>
          </cell>
          <cell r="N10">
            <v>937</v>
          </cell>
          <cell r="P10">
            <v>853</v>
          </cell>
          <cell r="R10">
            <v>566</v>
          </cell>
          <cell r="T10">
            <v>1056</v>
          </cell>
          <cell r="V10">
            <v>698</v>
          </cell>
          <cell r="X10">
            <v>724</v>
          </cell>
          <cell r="Z10">
            <v>944</v>
          </cell>
        </row>
        <row r="11">
          <cell r="D11">
            <v>58</v>
          </cell>
          <cell r="F11">
            <v>182</v>
          </cell>
          <cell r="H11">
            <v>935</v>
          </cell>
          <cell r="J11">
            <v>215</v>
          </cell>
          <cell r="L11">
            <v>399</v>
          </cell>
          <cell r="N11">
            <v>457</v>
          </cell>
          <cell r="P11">
            <v>256</v>
          </cell>
          <cell r="R11">
            <v>333</v>
          </cell>
          <cell r="T11">
            <v>309</v>
          </cell>
          <cell r="V11">
            <v>110</v>
          </cell>
          <cell r="X11">
            <v>167</v>
          </cell>
          <cell r="Z11">
            <v>220</v>
          </cell>
        </row>
        <row r="12">
          <cell r="D12">
            <v>1163</v>
          </cell>
          <cell r="F12">
            <v>607</v>
          </cell>
          <cell r="H12">
            <v>292</v>
          </cell>
          <cell r="J12">
            <v>674</v>
          </cell>
          <cell r="L12">
            <v>475</v>
          </cell>
          <cell r="N12">
            <v>635</v>
          </cell>
          <cell r="P12">
            <v>390</v>
          </cell>
          <cell r="R12">
            <v>586</v>
          </cell>
          <cell r="T12">
            <v>693</v>
          </cell>
          <cell r="V12">
            <v>540</v>
          </cell>
          <cell r="X12">
            <v>425</v>
          </cell>
          <cell r="Z12">
            <v>667</v>
          </cell>
        </row>
        <row r="13">
          <cell r="D13">
            <v>640</v>
          </cell>
          <cell r="F13">
            <v>998</v>
          </cell>
          <cell r="H13">
            <v>1034</v>
          </cell>
          <cell r="J13">
            <v>756</v>
          </cell>
          <cell r="L13">
            <v>997</v>
          </cell>
          <cell r="N13">
            <v>1066</v>
          </cell>
          <cell r="P13">
            <v>949</v>
          </cell>
          <cell r="R13">
            <v>1105</v>
          </cell>
          <cell r="T13">
            <v>1661</v>
          </cell>
          <cell r="V13">
            <v>1028</v>
          </cell>
          <cell r="X13">
            <v>943</v>
          </cell>
          <cell r="Z13">
            <v>643</v>
          </cell>
        </row>
        <row r="14">
          <cell r="D14">
            <v>2499</v>
          </cell>
          <cell r="F14">
            <v>3454</v>
          </cell>
          <cell r="H14">
            <v>2760</v>
          </cell>
          <cell r="J14">
            <v>3317</v>
          </cell>
          <cell r="L14">
            <v>2164</v>
          </cell>
          <cell r="N14">
            <v>3048</v>
          </cell>
          <cell r="P14">
            <v>3006</v>
          </cell>
          <cell r="R14">
            <v>3104</v>
          </cell>
          <cell r="T14">
            <v>3295</v>
          </cell>
          <cell r="V14">
            <v>3373</v>
          </cell>
          <cell r="X14">
            <v>2814</v>
          </cell>
          <cell r="Z14">
            <v>7597</v>
          </cell>
        </row>
        <row r="15">
          <cell r="D15">
            <v>6</v>
          </cell>
          <cell r="F15">
            <v>8</v>
          </cell>
          <cell r="H15">
            <v>42</v>
          </cell>
          <cell r="J15">
            <v>69</v>
          </cell>
          <cell r="L15">
            <v>3</v>
          </cell>
          <cell r="N15">
            <v>558</v>
          </cell>
          <cell r="P15">
            <v>4</v>
          </cell>
          <cell r="R15">
            <v>3</v>
          </cell>
          <cell r="T15">
            <v>27</v>
          </cell>
          <cell r="V15">
            <v>6</v>
          </cell>
          <cell r="X15">
            <v>13</v>
          </cell>
          <cell r="Z15">
            <v>4</v>
          </cell>
        </row>
        <row r="16">
          <cell r="D16">
            <v>7477</v>
          </cell>
          <cell r="F16">
            <v>8112</v>
          </cell>
          <cell r="H16">
            <v>11753</v>
          </cell>
          <cell r="J16">
            <v>10083</v>
          </cell>
          <cell r="L16">
            <v>7588</v>
          </cell>
          <cell r="N16">
            <v>9639</v>
          </cell>
          <cell r="P16">
            <v>9448</v>
          </cell>
          <cell r="R16">
            <v>7652</v>
          </cell>
          <cell r="T16">
            <v>9643</v>
          </cell>
          <cell r="V16">
            <v>8138</v>
          </cell>
          <cell r="X16">
            <v>7923</v>
          </cell>
          <cell r="Z16">
            <v>13410</v>
          </cell>
        </row>
        <row r="17">
          <cell r="D17">
            <v>47531</v>
          </cell>
          <cell r="F17">
            <v>42277</v>
          </cell>
          <cell r="H17">
            <v>51871</v>
          </cell>
          <cell r="J17">
            <v>47941</v>
          </cell>
          <cell r="L17">
            <v>48335</v>
          </cell>
          <cell r="N17">
            <v>51605</v>
          </cell>
          <cell r="P17">
            <v>42403</v>
          </cell>
          <cell r="R17">
            <v>43726</v>
          </cell>
          <cell r="T17">
            <v>47500</v>
          </cell>
          <cell r="V17">
            <v>44649</v>
          </cell>
          <cell r="X17">
            <v>41704</v>
          </cell>
          <cell r="Z17">
            <v>47132</v>
          </cell>
        </row>
        <row r="18">
          <cell r="D18">
            <v>4459</v>
          </cell>
          <cell r="F18">
            <v>4784</v>
          </cell>
          <cell r="H18">
            <v>4298</v>
          </cell>
          <cell r="J18">
            <v>4222</v>
          </cell>
          <cell r="L18">
            <v>4616</v>
          </cell>
          <cell r="N18">
            <v>4685</v>
          </cell>
          <cell r="P18">
            <v>4830</v>
          </cell>
          <cell r="R18">
            <v>3529</v>
          </cell>
          <cell r="T18">
            <v>4830</v>
          </cell>
          <cell r="V18">
            <v>4229</v>
          </cell>
          <cell r="X18">
            <v>4255</v>
          </cell>
          <cell r="Z18">
            <v>4460</v>
          </cell>
        </row>
        <row r="19">
          <cell r="D19">
            <v>4574</v>
          </cell>
          <cell r="F19">
            <v>3870</v>
          </cell>
          <cell r="H19">
            <v>4698</v>
          </cell>
          <cell r="J19">
            <v>3758</v>
          </cell>
          <cell r="L19">
            <v>3626</v>
          </cell>
          <cell r="N19">
            <v>3486</v>
          </cell>
          <cell r="P19">
            <v>3316</v>
          </cell>
          <cell r="R19">
            <v>2978</v>
          </cell>
          <cell r="T19">
            <v>2532</v>
          </cell>
          <cell r="V19">
            <v>2961</v>
          </cell>
          <cell r="X19">
            <v>3224</v>
          </cell>
          <cell r="Z19">
            <v>3182</v>
          </cell>
        </row>
        <row r="20">
          <cell r="D20">
            <v>1738</v>
          </cell>
          <cell r="F20">
            <v>2111</v>
          </cell>
          <cell r="H20">
            <v>1959</v>
          </cell>
          <cell r="J20">
            <v>3520</v>
          </cell>
          <cell r="L20">
            <v>2427</v>
          </cell>
          <cell r="N20">
            <v>1231</v>
          </cell>
          <cell r="P20">
            <v>1923</v>
          </cell>
          <cell r="R20">
            <v>932</v>
          </cell>
          <cell r="T20">
            <v>1379</v>
          </cell>
          <cell r="V20">
            <v>2025</v>
          </cell>
          <cell r="X20">
            <v>2184</v>
          </cell>
          <cell r="Z20">
            <v>3367</v>
          </cell>
        </row>
        <row r="21">
          <cell r="D21">
            <v>1469</v>
          </cell>
          <cell r="F21">
            <v>1444</v>
          </cell>
          <cell r="H21">
            <v>1428</v>
          </cell>
          <cell r="J21">
            <v>1731</v>
          </cell>
          <cell r="L21">
            <v>1202</v>
          </cell>
          <cell r="N21">
            <v>1661</v>
          </cell>
          <cell r="P21">
            <v>1740</v>
          </cell>
          <cell r="R21">
            <v>1668</v>
          </cell>
          <cell r="T21">
            <v>1786</v>
          </cell>
          <cell r="V21">
            <v>1824</v>
          </cell>
          <cell r="X21">
            <v>2012</v>
          </cell>
          <cell r="Z21">
            <v>1155</v>
          </cell>
        </row>
        <row r="22">
          <cell r="D22">
            <v>3383</v>
          </cell>
          <cell r="F22">
            <v>3880</v>
          </cell>
          <cell r="H22">
            <v>3251</v>
          </cell>
          <cell r="J22">
            <v>3274</v>
          </cell>
          <cell r="L22">
            <v>3748</v>
          </cell>
          <cell r="N22">
            <v>2789</v>
          </cell>
          <cell r="P22">
            <v>2552</v>
          </cell>
          <cell r="R22">
            <v>2977</v>
          </cell>
          <cell r="T22">
            <v>3331</v>
          </cell>
          <cell r="V22">
            <v>2645</v>
          </cell>
          <cell r="X22">
            <v>3095</v>
          </cell>
          <cell r="Z22">
            <v>2474</v>
          </cell>
        </row>
        <row r="23">
          <cell r="D23">
            <v>15623</v>
          </cell>
          <cell r="F23">
            <v>16089</v>
          </cell>
          <cell r="H23">
            <v>15634</v>
          </cell>
          <cell r="J23">
            <v>16505</v>
          </cell>
          <cell r="L23">
            <v>15619</v>
          </cell>
          <cell r="N23">
            <v>13852</v>
          </cell>
          <cell r="P23">
            <v>14361</v>
          </cell>
          <cell r="R23">
            <v>12084</v>
          </cell>
          <cell r="T23">
            <v>13858</v>
          </cell>
          <cell r="V23">
            <v>13684</v>
          </cell>
          <cell r="X23">
            <v>14770</v>
          </cell>
          <cell r="Z23">
            <v>14638</v>
          </cell>
        </row>
        <row r="24">
          <cell r="D24">
            <v>4308</v>
          </cell>
          <cell r="F24">
            <v>4300</v>
          </cell>
          <cell r="H24">
            <v>4438</v>
          </cell>
          <cell r="J24">
            <v>4155</v>
          </cell>
          <cell r="L24">
            <v>4799</v>
          </cell>
          <cell r="N24">
            <v>2151</v>
          </cell>
          <cell r="P24">
            <v>5296</v>
          </cell>
          <cell r="R24">
            <v>3560</v>
          </cell>
          <cell r="T24">
            <v>4959</v>
          </cell>
          <cell r="V24">
            <v>5436</v>
          </cell>
          <cell r="X24">
            <v>6183</v>
          </cell>
          <cell r="Z24">
            <v>4494</v>
          </cell>
        </row>
        <row r="25">
          <cell r="D25">
            <v>1749</v>
          </cell>
          <cell r="F25">
            <v>2241</v>
          </cell>
          <cell r="H25">
            <v>2728</v>
          </cell>
          <cell r="J25">
            <v>1879</v>
          </cell>
          <cell r="L25">
            <v>2472</v>
          </cell>
          <cell r="N25">
            <v>1758</v>
          </cell>
          <cell r="P25">
            <v>2523</v>
          </cell>
          <cell r="R25">
            <v>1402</v>
          </cell>
          <cell r="T25">
            <v>2307</v>
          </cell>
          <cell r="V25">
            <v>1466</v>
          </cell>
          <cell r="X25">
            <v>1611</v>
          </cell>
          <cell r="Z25">
            <v>1260</v>
          </cell>
        </row>
        <row r="26">
          <cell r="D26">
            <v>1396</v>
          </cell>
          <cell r="F26">
            <v>901</v>
          </cell>
          <cell r="H26">
            <v>914</v>
          </cell>
          <cell r="J26">
            <v>1523</v>
          </cell>
          <cell r="L26">
            <v>818</v>
          </cell>
          <cell r="P26">
            <v>1653</v>
          </cell>
          <cell r="R26">
            <v>1329</v>
          </cell>
          <cell r="T26">
            <v>1757</v>
          </cell>
          <cell r="V26">
            <v>2525</v>
          </cell>
          <cell r="X26">
            <v>2795</v>
          </cell>
          <cell r="Z26">
            <v>1526</v>
          </cell>
        </row>
        <row r="27">
          <cell r="D27">
            <v>745</v>
          </cell>
          <cell r="F27">
            <v>784</v>
          </cell>
          <cell r="H27">
            <v>743</v>
          </cell>
          <cell r="J27">
            <v>640</v>
          </cell>
          <cell r="L27">
            <v>1106</v>
          </cell>
          <cell r="N27">
            <v>1126</v>
          </cell>
          <cell r="P27">
            <v>978</v>
          </cell>
          <cell r="R27">
            <v>762</v>
          </cell>
          <cell r="T27">
            <v>738</v>
          </cell>
          <cell r="V27">
            <v>988</v>
          </cell>
          <cell r="X27">
            <v>1663</v>
          </cell>
          <cell r="Z27">
            <v>1333</v>
          </cell>
        </row>
        <row r="28">
          <cell r="D28">
            <v>81</v>
          </cell>
          <cell r="F28">
            <v>78</v>
          </cell>
          <cell r="H28">
            <v>81</v>
          </cell>
          <cell r="J28">
            <v>43</v>
          </cell>
          <cell r="L28">
            <v>86</v>
          </cell>
          <cell r="N28">
            <v>332</v>
          </cell>
          <cell r="P28">
            <v>86</v>
          </cell>
          <cell r="R28">
            <v>184</v>
          </cell>
          <cell r="T28">
            <v>228</v>
          </cell>
          <cell r="V28">
            <v>64</v>
          </cell>
          <cell r="X28">
            <v>321</v>
          </cell>
          <cell r="Z28">
            <v>45</v>
          </cell>
        </row>
        <row r="29">
          <cell r="F29">
            <v>180</v>
          </cell>
          <cell r="L29">
            <v>6</v>
          </cell>
          <cell r="P29">
            <v>8</v>
          </cell>
          <cell r="T29">
            <v>-81</v>
          </cell>
          <cell r="V29">
            <v>12</v>
          </cell>
          <cell r="Z29">
            <v>112</v>
          </cell>
        </row>
        <row r="30">
          <cell r="D30">
            <v>20412</v>
          </cell>
          <cell r="F30">
            <v>20647</v>
          </cell>
          <cell r="H30">
            <v>19528</v>
          </cell>
          <cell r="J30">
            <v>20687</v>
          </cell>
          <cell r="L30">
            <v>20510</v>
          </cell>
          <cell r="N30">
            <v>15100</v>
          </cell>
          <cell r="P30">
            <v>19751</v>
          </cell>
          <cell r="R30">
            <v>15817</v>
          </cell>
          <cell r="T30">
            <v>18964</v>
          </cell>
          <cell r="V30">
            <v>19196</v>
          </cell>
          <cell r="X30">
            <v>21190</v>
          </cell>
          <cell r="Z30">
            <v>19289</v>
          </cell>
        </row>
        <row r="31">
          <cell r="D31">
            <v>26887</v>
          </cell>
          <cell r="F31">
            <v>22965</v>
          </cell>
          <cell r="H31">
            <v>30070</v>
          </cell>
          <cell r="J31">
            <v>27206</v>
          </cell>
          <cell r="L31">
            <v>30822</v>
          </cell>
          <cell r="N31">
            <v>24422</v>
          </cell>
          <cell r="P31">
            <v>22721</v>
          </cell>
          <cell r="R31">
            <v>22841</v>
          </cell>
          <cell r="T31">
            <v>27587</v>
          </cell>
          <cell r="V31">
            <v>27401</v>
          </cell>
          <cell r="X31">
            <v>22418</v>
          </cell>
          <cell r="Z31">
            <v>26564</v>
          </cell>
        </row>
        <row r="32">
          <cell r="D32">
            <v>1121</v>
          </cell>
          <cell r="F32">
            <v>1855</v>
          </cell>
          <cell r="H32">
            <v>1455</v>
          </cell>
          <cell r="J32">
            <v>1667</v>
          </cell>
          <cell r="L32">
            <v>1219</v>
          </cell>
          <cell r="N32">
            <v>1526</v>
          </cell>
          <cell r="P32">
            <v>1879</v>
          </cell>
          <cell r="R32">
            <v>1598</v>
          </cell>
          <cell r="T32">
            <v>1012</v>
          </cell>
          <cell r="V32">
            <v>1202</v>
          </cell>
          <cell r="X32">
            <v>987</v>
          </cell>
          <cell r="Z32">
            <v>1716</v>
          </cell>
        </row>
        <row r="33">
          <cell r="D33">
            <v>1403</v>
          </cell>
          <cell r="F33">
            <v>572</v>
          </cell>
          <cell r="H33">
            <v>1305</v>
          </cell>
          <cell r="J33">
            <v>2051</v>
          </cell>
          <cell r="L33">
            <v>989</v>
          </cell>
          <cell r="N33">
            <v>1272</v>
          </cell>
          <cell r="P33">
            <v>1270</v>
          </cell>
          <cell r="R33">
            <v>1016</v>
          </cell>
          <cell r="T33">
            <v>1545</v>
          </cell>
          <cell r="V33">
            <v>1409</v>
          </cell>
          <cell r="X33">
            <v>930</v>
          </cell>
          <cell r="Z33">
            <v>1574</v>
          </cell>
        </row>
        <row r="34">
          <cell r="D34">
            <v>29411</v>
          </cell>
          <cell r="F34">
            <v>25392</v>
          </cell>
          <cell r="H34">
            <v>32830</v>
          </cell>
          <cell r="J34">
            <v>30924</v>
          </cell>
          <cell r="L34">
            <v>33030</v>
          </cell>
          <cell r="N34">
            <v>27220</v>
          </cell>
          <cell r="P34">
            <v>25870</v>
          </cell>
          <cell r="R34">
            <v>25455</v>
          </cell>
          <cell r="T34">
            <v>30144</v>
          </cell>
          <cell r="V34">
            <v>30012</v>
          </cell>
          <cell r="X34">
            <v>24335</v>
          </cell>
          <cell r="Z34">
            <v>29854</v>
          </cell>
        </row>
        <row r="35">
          <cell r="D35">
            <v>614</v>
          </cell>
          <cell r="F35">
            <v>569</v>
          </cell>
          <cell r="H35">
            <v>578</v>
          </cell>
          <cell r="J35">
            <v>749</v>
          </cell>
          <cell r="L35">
            <v>721</v>
          </cell>
          <cell r="N35">
            <v>690</v>
          </cell>
          <cell r="P35">
            <v>1045</v>
          </cell>
          <cell r="R35">
            <v>1171</v>
          </cell>
          <cell r="T35">
            <v>817</v>
          </cell>
          <cell r="V35">
            <v>903</v>
          </cell>
          <cell r="X35">
            <v>496</v>
          </cell>
          <cell r="Z35">
            <v>502</v>
          </cell>
        </row>
        <row r="36">
          <cell r="D36">
            <v>85</v>
          </cell>
          <cell r="F36">
            <v>112</v>
          </cell>
          <cell r="H36">
            <v>119</v>
          </cell>
          <cell r="J36">
            <v>89</v>
          </cell>
          <cell r="L36">
            <v>42</v>
          </cell>
          <cell r="N36">
            <v>161</v>
          </cell>
          <cell r="P36">
            <v>236</v>
          </cell>
          <cell r="R36">
            <v>38</v>
          </cell>
          <cell r="T36">
            <v>220</v>
          </cell>
          <cell r="V36">
            <v>101</v>
          </cell>
          <cell r="X36">
            <v>19</v>
          </cell>
        </row>
        <row r="37">
          <cell r="D37">
            <v>699</v>
          </cell>
          <cell r="F37">
            <v>681</v>
          </cell>
          <cell r="H37">
            <v>697</v>
          </cell>
          <cell r="J37">
            <v>838</v>
          </cell>
          <cell r="L37">
            <v>763</v>
          </cell>
          <cell r="N37">
            <v>851</v>
          </cell>
          <cell r="P37">
            <v>1281</v>
          </cell>
          <cell r="R37">
            <v>1209</v>
          </cell>
          <cell r="T37">
            <v>1037</v>
          </cell>
          <cell r="V37">
            <v>1004</v>
          </cell>
          <cell r="X37">
            <v>515</v>
          </cell>
          <cell r="Z37">
            <v>546</v>
          </cell>
        </row>
        <row r="38">
          <cell r="D38">
            <v>380</v>
          </cell>
          <cell r="F38">
            <v>594</v>
          </cell>
          <cell r="H38">
            <v>818</v>
          </cell>
          <cell r="J38">
            <v>1084</v>
          </cell>
          <cell r="L38">
            <v>521</v>
          </cell>
          <cell r="N38">
            <v>517</v>
          </cell>
          <cell r="P38">
            <v>931</v>
          </cell>
          <cell r="R38">
            <v>1037</v>
          </cell>
          <cell r="T38">
            <v>459</v>
          </cell>
          <cell r="V38">
            <v>914</v>
          </cell>
          <cell r="X38">
            <v>595</v>
          </cell>
          <cell r="Z38">
            <v>727</v>
          </cell>
        </row>
        <row r="39">
          <cell r="D39">
            <v>86</v>
          </cell>
          <cell r="F39">
            <v>259</v>
          </cell>
          <cell r="H39">
            <v>21</v>
          </cell>
          <cell r="J39">
            <v>125</v>
          </cell>
          <cell r="L39">
            <v>136</v>
          </cell>
          <cell r="N39">
            <v>87</v>
          </cell>
          <cell r="P39">
            <v>48</v>
          </cell>
          <cell r="R39">
            <v>114</v>
          </cell>
          <cell r="T39">
            <v>152</v>
          </cell>
          <cell r="V39">
            <v>67</v>
          </cell>
          <cell r="X39">
            <v>30</v>
          </cell>
          <cell r="Z39">
            <v>31</v>
          </cell>
        </row>
        <row r="40">
          <cell r="D40">
            <v>466</v>
          </cell>
          <cell r="F40">
            <v>853</v>
          </cell>
          <cell r="H40">
            <v>839</v>
          </cell>
          <cell r="J40">
            <v>1209</v>
          </cell>
          <cell r="L40">
            <v>657</v>
          </cell>
          <cell r="N40">
            <v>604</v>
          </cell>
          <cell r="P40">
            <v>979</v>
          </cell>
          <cell r="R40">
            <v>1151</v>
          </cell>
          <cell r="T40">
            <v>611</v>
          </cell>
          <cell r="V40">
            <v>981</v>
          </cell>
          <cell r="X40">
            <v>625</v>
          </cell>
          <cell r="Z40">
            <v>758</v>
          </cell>
        </row>
        <row r="41">
          <cell r="D41">
            <v>176</v>
          </cell>
          <cell r="F41">
            <v>269</v>
          </cell>
          <cell r="H41">
            <v>252</v>
          </cell>
          <cell r="J41">
            <v>127</v>
          </cell>
          <cell r="L41">
            <v>558</v>
          </cell>
          <cell r="N41">
            <v>641</v>
          </cell>
          <cell r="P41">
            <v>104</v>
          </cell>
          <cell r="R41">
            <v>174</v>
          </cell>
          <cell r="T41">
            <v>88</v>
          </cell>
          <cell r="V41">
            <v>411</v>
          </cell>
          <cell r="X41">
            <v>49</v>
          </cell>
          <cell r="Z41">
            <v>145</v>
          </cell>
        </row>
        <row r="42">
          <cell r="D42">
            <v>54</v>
          </cell>
          <cell r="F42">
            <v>20</v>
          </cell>
          <cell r="H42">
            <v>7</v>
          </cell>
          <cell r="J42">
            <v>92</v>
          </cell>
          <cell r="N42">
            <v>38</v>
          </cell>
          <cell r="P42">
            <v>54</v>
          </cell>
          <cell r="R42">
            <v>20</v>
          </cell>
          <cell r="T42">
            <v>85</v>
          </cell>
          <cell r="V42">
            <v>249</v>
          </cell>
          <cell r="X42">
            <v>103</v>
          </cell>
          <cell r="Z42">
            <v>558</v>
          </cell>
        </row>
        <row r="43">
          <cell r="D43">
            <v>98749</v>
          </cell>
          <cell r="F43">
            <v>90139</v>
          </cell>
          <cell r="H43">
            <v>106024</v>
          </cell>
          <cell r="J43">
            <v>101818</v>
          </cell>
          <cell r="L43">
            <v>103853</v>
          </cell>
          <cell r="N43">
            <v>96059</v>
          </cell>
          <cell r="P43">
            <v>90442</v>
          </cell>
          <cell r="R43">
            <v>87552</v>
          </cell>
          <cell r="T43">
            <v>98429</v>
          </cell>
          <cell r="V43">
            <v>96502</v>
          </cell>
          <cell r="X43">
            <v>88521</v>
          </cell>
          <cell r="Z43">
            <v>98282</v>
          </cell>
        </row>
        <row r="44">
          <cell r="D44">
            <v>97907</v>
          </cell>
          <cell r="F44">
            <v>89315</v>
          </cell>
          <cell r="H44">
            <v>105085</v>
          </cell>
          <cell r="J44">
            <v>100547</v>
          </cell>
          <cell r="L44">
            <v>103038</v>
          </cell>
          <cell r="N44">
            <v>95149</v>
          </cell>
          <cell r="P44">
            <v>89592</v>
          </cell>
          <cell r="R44">
            <v>85773</v>
          </cell>
          <cell r="T44">
            <v>97589</v>
          </cell>
          <cell r="V44">
            <v>95583</v>
          </cell>
          <cell r="X44">
            <v>87347</v>
          </cell>
          <cell r="Z44">
            <v>97130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4"/>
  <sheetViews>
    <sheetView showGridLines="0" tabSelected="1" zoomScale="85" zoomScaleNormal="85" zoomScaleSheetLayoutView="75" workbookViewId="0">
      <pane xSplit="3" ySplit="2" topLeftCell="L3" activePane="bottomRight" state="frozen"/>
      <selection activeCell="F41" sqref="F41"/>
      <selection pane="topRight" activeCell="F41" sqref="F41"/>
      <selection pane="bottomLeft" activeCell="F41" sqref="F41"/>
      <selection pane="bottomRight" activeCell="AC44" activeCellId="7" sqref="AC7 AC17 AC23 AC30 AC34 AC37 AC40 AC44"/>
    </sheetView>
  </sheetViews>
  <sheetFormatPr defaultColWidth="9" defaultRowHeight="14.1" customHeight="1" x14ac:dyDescent="0.15"/>
  <cols>
    <col min="1" max="1" width="3.25" style="8" customWidth="1"/>
    <col min="2" max="2" width="2.625" style="8" customWidth="1"/>
    <col min="3" max="3" width="8.125" style="8" customWidth="1"/>
    <col min="4" max="4" width="9" style="8"/>
    <col min="5" max="5" width="8.25" style="7" customWidth="1"/>
    <col min="6" max="6" width="7.5" style="8" bestFit="1" customWidth="1"/>
    <col min="7" max="7" width="7.5" style="7" bestFit="1" customWidth="1"/>
    <col min="8" max="8" width="9.125" style="8" customWidth="1"/>
    <col min="9" max="9" width="7.125" style="7" bestFit="1" customWidth="1"/>
    <col min="10" max="10" width="7.5" style="8" bestFit="1" customWidth="1"/>
    <col min="11" max="11" width="7.125" style="7" bestFit="1" customWidth="1"/>
    <col min="12" max="12" width="7.5" style="8" bestFit="1" customWidth="1"/>
    <col min="13" max="13" width="8.5" style="7" bestFit="1" customWidth="1"/>
    <col min="14" max="14" width="7.5" style="8" bestFit="1" customWidth="1"/>
    <col min="15" max="15" width="8.625" style="7" bestFit="1" customWidth="1"/>
    <col min="16" max="16" width="7.625" style="8" bestFit="1" customWidth="1"/>
    <col min="17" max="17" width="7.75" style="7" bestFit="1" customWidth="1"/>
    <col min="18" max="18" width="7.5" style="8" bestFit="1" customWidth="1"/>
    <col min="19" max="19" width="7.75" style="7" bestFit="1" customWidth="1"/>
    <col min="20" max="20" width="7.5" style="8" bestFit="1" customWidth="1"/>
    <col min="21" max="21" width="7.75" style="7" bestFit="1" customWidth="1"/>
    <col min="22" max="22" width="7.5" style="8" bestFit="1" customWidth="1"/>
    <col min="23" max="23" width="7.75" style="7" bestFit="1" customWidth="1"/>
    <col min="24" max="24" width="7.5" style="8" bestFit="1" customWidth="1"/>
    <col min="25" max="25" width="7.75" style="7" bestFit="1" customWidth="1"/>
    <col min="26" max="26" width="7.5" style="8" bestFit="1" customWidth="1"/>
    <col min="27" max="27" width="7.75" style="7" bestFit="1" customWidth="1"/>
    <col min="28" max="28" width="9" style="8" bestFit="1" customWidth="1"/>
    <col min="29" max="29" width="8.75" style="7" customWidth="1"/>
    <col min="30" max="30" width="2.125" style="7" customWidth="1"/>
    <col min="31" max="16384" width="9" style="8"/>
  </cols>
  <sheetData>
    <row r="1" spans="1:33" ht="24.75" customHeight="1" x14ac:dyDescent="0.15">
      <c r="A1" s="3" t="s">
        <v>42</v>
      </c>
      <c r="B1" s="4"/>
      <c r="C1" s="4"/>
      <c r="D1" s="4"/>
      <c r="E1" s="4"/>
      <c r="F1" s="4"/>
      <c r="G1" s="5"/>
      <c r="H1" s="6" t="s">
        <v>0</v>
      </c>
      <c r="AC1" s="206" t="s">
        <v>81</v>
      </c>
    </row>
    <row r="2" spans="1:33" s="85" customFormat="1" ht="14.1" customHeight="1" x14ac:dyDescent="0.15">
      <c r="A2" s="249" t="s">
        <v>82</v>
      </c>
      <c r="B2" s="249"/>
      <c r="C2" s="249"/>
      <c r="D2" s="86" t="s">
        <v>1</v>
      </c>
      <c r="E2" s="110" t="s">
        <v>2</v>
      </c>
      <c r="F2" s="86" t="s">
        <v>3</v>
      </c>
      <c r="G2" s="110" t="s">
        <v>2</v>
      </c>
      <c r="H2" s="86" t="s">
        <v>4</v>
      </c>
      <c r="I2" s="110" t="s">
        <v>2</v>
      </c>
      <c r="J2" s="86" t="s">
        <v>5</v>
      </c>
      <c r="K2" s="110" t="s">
        <v>2</v>
      </c>
      <c r="L2" s="86" t="s">
        <v>6</v>
      </c>
      <c r="M2" s="110" t="s">
        <v>2</v>
      </c>
      <c r="N2" s="86" t="s">
        <v>7</v>
      </c>
      <c r="O2" s="110" t="s">
        <v>2</v>
      </c>
      <c r="P2" s="86" t="s">
        <v>8</v>
      </c>
      <c r="Q2" s="110" t="s">
        <v>2</v>
      </c>
      <c r="R2" s="86" t="s">
        <v>9</v>
      </c>
      <c r="S2" s="110" t="s">
        <v>2</v>
      </c>
      <c r="T2" s="86" t="s">
        <v>10</v>
      </c>
      <c r="U2" s="110" t="s">
        <v>2</v>
      </c>
      <c r="V2" s="273" t="s">
        <v>11</v>
      </c>
      <c r="W2" s="274" t="s">
        <v>2</v>
      </c>
      <c r="X2" s="213" t="s">
        <v>12</v>
      </c>
      <c r="Y2" s="214" t="s">
        <v>2</v>
      </c>
      <c r="Z2" s="86" t="s">
        <v>13</v>
      </c>
      <c r="AA2" s="110" t="s">
        <v>2</v>
      </c>
      <c r="AB2" s="204" t="s">
        <v>14</v>
      </c>
      <c r="AC2" s="205" t="s">
        <v>2</v>
      </c>
      <c r="AE2"/>
      <c r="AF2"/>
      <c r="AG2"/>
    </row>
    <row r="3" spans="1:33" customFormat="1" ht="14.1" customHeight="1" x14ac:dyDescent="0.15">
      <c r="A3" s="223" t="s">
        <v>15</v>
      </c>
      <c r="B3" s="226" t="s">
        <v>16</v>
      </c>
      <c r="C3" s="227"/>
      <c r="D3" s="61">
        <v>2470</v>
      </c>
      <c r="E3" s="112">
        <f>日工会外需国・地域別受注実績2024!D3/'2023'!D3*100</f>
        <v>123.74749498997997</v>
      </c>
      <c r="F3" s="61">
        <v>1769</v>
      </c>
      <c r="G3" s="112">
        <v>97.7</v>
      </c>
      <c r="H3" s="61">
        <v>1973</v>
      </c>
      <c r="I3" s="112">
        <f>日工会外需国・地域別受注実績2024!H3/'2023'!H3*100</f>
        <v>89.845173041894355</v>
      </c>
      <c r="J3" s="61">
        <v>3162</v>
      </c>
      <c r="K3" s="112">
        <f>日工会外需国・地域別受注実績2024!J3/'2023'!J3*100</f>
        <v>172.31607629427793</v>
      </c>
      <c r="L3" s="61">
        <v>2993</v>
      </c>
      <c r="M3" s="112">
        <f>日工会外需国・地域別受注実績2024!L3/'2023'!L3*100</f>
        <v>99.237400530503976</v>
      </c>
      <c r="N3" s="61">
        <v>2375</v>
      </c>
      <c r="O3" s="112">
        <f>日工会外需国・地域別受注実績2024!N3/'2023'!N3*100</f>
        <v>83.597324885603669</v>
      </c>
      <c r="P3" s="61">
        <v>2235</v>
      </c>
      <c r="Q3" s="112">
        <f>日工会外需国・地域別受注実績2024!P3/'2023'!P3*100</f>
        <v>124.16666666666667</v>
      </c>
      <c r="R3" s="61">
        <v>3831</v>
      </c>
      <c r="S3" s="112">
        <f>日工会外需国・地域別受注実績2024!R3/'2023'!R3*100</f>
        <v>133.99790136411335</v>
      </c>
      <c r="T3" s="61">
        <v>2044</v>
      </c>
      <c r="U3" s="112">
        <f>日工会外需国・地域別受注実績2024!T3/'2023'!T3*100</f>
        <v>173.22033898305085</v>
      </c>
      <c r="V3" s="61">
        <v>2840</v>
      </c>
      <c r="W3" s="112">
        <f>日工会外需国・地域別受注実績2024!V3/'2023'!V3*100</f>
        <v>200.99079971691438</v>
      </c>
      <c r="X3" s="279">
        <v>1510</v>
      </c>
      <c r="Y3" s="113">
        <f>日工会外需国・地域別受注実績2024!X3/'2023'!X3*100</f>
        <v>55.169894044574349</v>
      </c>
      <c r="Z3" s="61"/>
      <c r="AA3" s="112">
        <f>日工会外需国・地域別受注実績2024!Z3/'2023'!Z3*100</f>
        <v>0</v>
      </c>
      <c r="AB3" s="88">
        <f>SUM(D3,F3,H3,J3,L3,N3,P3,R3,T3,V3,X3,Z3)</f>
        <v>27202</v>
      </c>
      <c r="AC3" s="208">
        <f>+AB3/SUM('2023'!D3,'2023'!F3,'2023'!H3,'2023'!J3,'2023'!L3,'2023'!N3,'2023'!P3,'2023'!R3,'2023'!T3,'2023'!V3,'2023'!X3)</f>
        <v>1.1485875944770509</v>
      </c>
      <c r="AD3" s="114" t="s">
        <v>17</v>
      </c>
    </row>
    <row r="4" spans="1:33" customFormat="1" ht="14.1" customHeight="1" x14ac:dyDescent="0.15">
      <c r="A4" s="224"/>
      <c r="B4" s="226" t="s">
        <v>18</v>
      </c>
      <c r="C4" s="227"/>
      <c r="D4" s="89">
        <v>1671</v>
      </c>
      <c r="E4" s="112">
        <f>日工会外需国・地域別受注実績2024!D4/'2023'!D4*100</f>
        <v>81.631656082071331</v>
      </c>
      <c r="F4" s="89">
        <v>1405</v>
      </c>
      <c r="G4" s="115">
        <v>87.2</v>
      </c>
      <c r="H4" s="89">
        <v>2004</v>
      </c>
      <c r="I4" s="112">
        <f>日工会外需国・地域別受注実績2024!H4/'2023'!H4*100</f>
        <v>108.32432432432432</v>
      </c>
      <c r="J4" s="89">
        <v>2176</v>
      </c>
      <c r="K4" s="115">
        <f>日工会外需国・地域別受注実績2024!J4/'2023'!J4*100</f>
        <v>96.283185840707958</v>
      </c>
      <c r="L4" s="89">
        <v>2223</v>
      </c>
      <c r="M4" s="115">
        <f>日工会外需国・地域別受注実績2024!L4/'2023'!L4*100</f>
        <v>156.21925509486999</v>
      </c>
      <c r="N4" s="89">
        <v>2865</v>
      </c>
      <c r="O4" s="115">
        <f>日工会外需国・地域別受注実績2024!N4/'2023'!N4*100</f>
        <v>144.2598187311178</v>
      </c>
      <c r="P4" s="89">
        <v>2178</v>
      </c>
      <c r="Q4" s="115">
        <f>日工会外需国・地域別受注実績2024!P4/'2023'!P4*100</f>
        <v>133.21100917431193</v>
      </c>
      <c r="R4" s="89">
        <v>1134</v>
      </c>
      <c r="S4" s="115">
        <f>日工会外需国・地域別受注実績2024!R4/'2023'!R4*100</f>
        <v>70.919324577861161</v>
      </c>
      <c r="T4" s="89">
        <v>2325</v>
      </c>
      <c r="U4" s="115">
        <f>日工会外需国・地域別受注実績2024!T4/'2023'!T4*100</f>
        <v>250.80906148867314</v>
      </c>
      <c r="V4" s="89">
        <v>1682</v>
      </c>
      <c r="W4" s="115">
        <f>日工会外需国・地域別受注実績2024!V4/'2023'!V4*100</f>
        <v>82.209188660801573</v>
      </c>
      <c r="X4" s="280">
        <v>1034</v>
      </c>
      <c r="Y4" s="121">
        <f>日工会外需国・地域別受注実績2024!X4/'2023'!X4*100</f>
        <v>72.765657987332872</v>
      </c>
      <c r="Z4" s="89"/>
      <c r="AA4" s="115">
        <f>日工会外需国・地域別受注実績2024!Z4/'2023'!Z4*100</f>
        <v>0</v>
      </c>
      <c r="AB4" s="90">
        <f t="shared" ref="AB4:AB43" si="0">SUM(D4,F4,H4,J4,L4,N4,P4,R4,T4,V4,X4,Z4)</f>
        <v>20697</v>
      </c>
      <c r="AC4" s="212">
        <f>+AB4/SUM('2023'!D4,'2023'!F4,'2023'!H4,'2023'!J4,'2023'!L4,'2023'!N4,'2023'!P4,'2023'!R4,'2023'!T4,'2023'!V4,'2023'!X4)</f>
        <v>1.1005530149952143</v>
      </c>
      <c r="AD4" s="114" t="s">
        <v>17</v>
      </c>
    </row>
    <row r="5" spans="1:33" customFormat="1" ht="14.1" customHeight="1" x14ac:dyDescent="0.15">
      <c r="A5" s="224"/>
      <c r="B5" s="226" t="s">
        <v>19</v>
      </c>
      <c r="C5" s="227"/>
      <c r="D5" s="89">
        <v>22686</v>
      </c>
      <c r="E5" s="112">
        <f>日工会外需国・地域別受注実績2024!D5/'2023'!D5*100</f>
        <v>94.477761119440288</v>
      </c>
      <c r="F5" s="89">
        <v>22819</v>
      </c>
      <c r="G5" s="115">
        <v>77.599999999999994</v>
      </c>
      <c r="H5" s="89">
        <v>25373</v>
      </c>
      <c r="I5" s="112">
        <f>日工会外需国・地域別受注実績2024!H5/'2023'!H5*100</f>
        <v>84.34051322962371</v>
      </c>
      <c r="J5" s="89">
        <v>26560</v>
      </c>
      <c r="K5" s="115">
        <f>日工会外需国・地域別受注実績2024!J5/'2023'!J5*100</f>
        <v>102.6433761014067</v>
      </c>
      <c r="L5" s="89">
        <v>27987</v>
      </c>
      <c r="M5" s="115">
        <f>日工会外需国・地域別受注実績2024!L5/'2023'!L5*100</f>
        <v>119.04802416095963</v>
      </c>
      <c r="N5" s="89">
        <v>31695</v>
      </c>
      <c r="O5" s="115">
        <f>日工会外需国・地域別受注実績2024!N5/'2023'!N5*100</f>
        <v>166.02063799696191</v>
      </c>
      <c r="P5" s="89">
        <v>29495</v>
      </c>
      <c r="Q5" s="115">
        <f>日工会外需国・地域別受注実績2024!P5/'2023'!P5*100</f>
        <v>165.86065343305404</v>
      </c>
      <c r="R5" s="89">
        <v>28532</v>
      </c>
      <c r="S5" s="115">
        <f>日工会外需国・地域別受注実績2024!R5/'2023'!R5*100</f>
        <v>150.07363770250367</v>
      </c>
      <c r="T5" s="89">
        <v>27418</v>
      </c>
      <c r="U5" s="115">
        <f>日工会外需国・地域別受注実績2024!T5/'2023'!T5*100</f>
        <v>140.0735669766016</v>
      </c>
      <c r="V5" s="89">
        <v>28996</v>
      </c>
      <c r="W5" s="115">
        <f>日工会外需国・地域別受注実績2024!V5/'2023'!V5*100</f>
        <v>148.73557322390357</v>
      </c>
      <c r="X5" s="280">
        <v>29319</v>
      </c>
      <c r="Y5" s="121">
        <f>日工会外需国・地域別受注実績2024!X5/'2023'!X5*100</f>
        <v>133.03838823849713</v>
      </c>
      <c r="Z5" s="89"/>
      <c r="AA5" s="115">
        <f>日工会外需国・地域別受注実績2024!Z5/'2023'!Z5*100</f>
        <v>0</v>
      </c>
      <c r="AB5" s="90">
        <f t="shared" si="0"/>
        <v>300880</v>
      </c>
      <c r="AC5" s="212">
        <f>+AB5/SUM('2023'!D5,'2023'!F5,'2023'!H5,'2023'!J5,'2023'!L5,'2023'!N5,'2023'!P5,'2023'!R5,'2023'!T5,'2023'!V5,'2023'!X5)</f>
        <v>1.2040449636041315</v>
      </c>
      <c r="AD5" s="114" t="s">
        <v>17</v>
      </c>
    </row>
    <row r="6" spans="1:33" customFormat="1" ht="14.1" customHeight="1" x14ac:dyDescent="0.15">
      <c r="A6" s="224"/>
      <c r="B6" s="226" t="s">
        <v>20</v>
      </c>
      <c r="C6" s="227"/>
      <c r="D6" s="91">
        <v>0</v>
      </c>
      <c r="E6" s="112" t="s">
        <v>64</v>
      </c>
      <c r="F6" s="91">
        <v>0</v>
      </c>
      <c r="G6" s="117" t="s">
        <v>64</v>
      </c>
      <c r="H6" s="91">
        <v>260</v>
      </c>
      <c r="I6" s="112">
        <f>日工会外需国・地域別受注実績2024!H6/'2023'!H6*100</f>
        <v>742.85714285714289</v>
      </c>
      <c r="J6" s="91">
        <v>35</v>
      </c>
      <c r="K6" s="115" t="s">
        <v>64</v>
      </c>
      <c r="L6" s="91">
        <v>0</v>
      </c>
      <c r="M6" s="117" t="s">
        <v>83</v>
      </c>
      <c r="N6" s="91">
        <v>0</v>
      </c>
      <c r="O6" s="117" t="s">
        <v>64</v>
      </c>
      <c r="P6" s="91">
        <v>0</v>
      </c>
      <c r="Q6" s="117" t="s">
        <v>64</v>
      </c>
      <c r="R6" s="91">
        <v>94</v>
      </c>
      <c r="S6" s="117" t="s">
        <v>64</v>
      </c>
      <c r="T6" s="91">
        <v>1</v>
      </c>
      <c r="U6" s="117" t="s">
        <v>64</v>
      </c>
      <c r="V6" s="91">
        <v>22</v>
      </c>
      <c r="W6" s="117" t="s">
        <v>64</v>
      </c>
      <c r="X6" s="281">
        <v>0</v>
      </c>
      <c r="Y6" s="131" t="s">
        <v>64</v>
      </c>
      <c r="Z6" s="91"/>
      <c r="AA6" s="117">
        <f>日工会外需国・地域別受注実績2024!Z6/'2023'!Z6*100</f>
        <v>0</v>
      </c>
      <c r="AB6" s="92">
        <f t="shared" si="0"/>
        <v>412</v>
      </c>
      <c r="AC6" s="219">
        <f>+AB6/SUM('2023'!D6,'2023'!F6,'2023'!H6,'2023'!J6,'2023'!L6,'2023'!N6,'2023'!P6,'2023'!R6,'2023'!T6,'2023'!V6,'2023'!X6)</f>
        <v>1.1318681318681318</v>
      </c>
      <c r="AD6" s="114" t="s">
        <v>17</v>
      </c>
    </row>
    <row r="7" spans="1:33" customFormat="1" ht="14.1" customHeight="1" x14ac:dyDescent="0.15">
      <c r="A7" s="225"/>
      <c r="B7" s="227" t="s">
        <v>21</v>
      </c>
      <c r="C7" s="227"/>
      <c r="D7" s="93">
        <f>SUM(D3:D6)</f>
        <v>26827</v>
      </c>
      <c r="E7" s="119">
        <f>日工会外需国・地域別受注実績2024!D7/'2023'!D7*100</f>
        <v>95.622883621457859</v>
      </c>
      <c r="F7" s="93">
        <f>SUM(F3:F6)</f>
        <v>25993</v>
      </c>
      <c r="G7" s="120">
        <v>78.400000000000006</v>
      </c>
      <c r="H7" s="93">
        <f>SUM(H3:H6)</f>
        <v>29610</v>
      </c>
      <c r="I7" s="210">
        <f>日工会外需国・地域別受注実績2024!H7/'2023'!H7*100</f>
        <v>86.667642324015802</v>
      </c>
      <c r="J7" s="93">
        <f>SUM(J3:J6)</f>
        <v>31933</v>
      </c>
      <c r="K7" s="120">
        <f>日工会外需国・地域別受注実績2024!J7/'2023'!J7*100</f>
        <v>106.54277325503803</v>
      </c>
      <c r="L7" s="93">
        <f>SUM(L3:L6)</f>
        <v>33203</v>
      </c>
      <c r="M7" s="120">
        <f>日工会外需国・地域別受注実績2024!L7/'2023'!L7*100</f>
        <v>118.8027765850866</v>
      </c>
      <c r="N7" s="93">
        <f>SUM(N3:N6)</f>
        <v>36935</v>
      </c>
      <c r="O7" s="120">
        <f>日工会外需国・地域別受注実績2024!N7/'2023'!N7*100</f>
        <v>154.42344677648632</v>
      </c>
      <c r="P7" s="93">
        <f>SUM(P3:P6)</f>
        <v>33908</v>
      </c>
      <c r="Q7" s="120">
        <f>日工会外需国・地域別受注実績2024!P7/'2023'!P7*100</f>
        <v>159.80771043453672</v>
      </c>
      <c r="R7" s="93">
        <f>SUM(R3:R6)</f>
        <v>33591</v>
      </c>
      <c r="S7" s="120">
        <f>日工会外需国・地域別受注実績2024!R7/'2023'!R7*100</f>
        <v>143.12313591819344</v>
      </c>
      <c r="T7" s="93">
        <f>SUM(T3:T6)</f>
        <v>31788</v>
      </c>
      <c r="U7" s="120">
        <f>日工会外需国・地域別受注実績2024!T7/'2023'!T7*100</f>
        <v>146.44798673177922</v>
      </c>
      <c r="V7" s="93">
        <f>SUM(V3:V6)</f>
        <v>33540</v>
      </c>
      <c r="W7" s="120">
        <f>日工会外需国・地域別受注実績2024!V7/'2023'!V7*100</f>
        <v>146.11832360372921</v>
      </c>
      <c r="X7" s="275">
        <f>SUM(X3:X6)</f>
        <v>31863</v>
      </c>
      <c r="Y7" s="210">
        <f>日工会外需国・地域別受注実績2024!X7/'2023'!X7*100</f>
        <v>121.60986221899928</v>
      </c>
      <c r="Z7" s="93">
        <f>SUM(Z3:Z6)</f>
        <v>0</v>
      </c>
      <c r="AA7" s="120">
        <f>日工会外需国・地域別受注実績2024!Z7/'2023'!Z7*100</f>
        <v>0</v>
      </c>
      <c r="AB7" s="93">
        <f t="shared" si="0"/>
        <v>349191</v>
      </c>
      <c r="AC7" s="215">
        <f>+AB7/SUM('2023'!D7,'2023'!F7,'2023'!H7,'2023'!J7,'2023'!L7,'2023'!N7,'2023'!P7,'2023'!R7,'2023'!T7,'2023'!V7,'2023'!X7)</f>
        <v>1.1928203481540185</v>
      </c>
      <c r="AD7" s="114" t="s">
        <v>17</v>
      </c>
    </row>
    <row r="8" spans="1:33" customFormat="1" ht="14.1" customHeight="1" x14ac:dyDescent="0.15">
      <c r="A8" s="244" t="s">
        <v>61</v>
      </c>
      <c r="B8" s="226" t="s">
        <v>22</v>
      </c>
      <c r="C8" s="227"/>
      <c r="D8" s="61">
        <v>2247</v>
      </c>
      <c r="E8" s="112">
        <f>日工会外需国・地域別受注実績2024!D8/'2023'!D8*100</f>
        <v>170.6150341685649</v>
      </c>
      <c r="F8" s="61">
        <v>1666</v>
      </c>
      <c r="G8" s="112">
        <v>119.7</v>
      </c>
      <c r="H8" s="61">
        <v>1518</v>
      </c>
      <c r="I8" s="112">
        <f>日工会外需国・地域別受注実績2024!H8/'2023'!H8*100</f>
        <v>129.3015332197615</v>
      </c>
      <c r="J8" s="61">
        <v>1102</v>
      </c>
      <c r="K8" s="112">
        <f>日工会外需国・地域別受注実績2024!J8/'2023'!J8*100</f>
        <v>90.180032733224223</v>
      </c>
      <c r="L8" s="61">
        <v>2185</v>
      </c>
      <c r="M8" s="112">
        <f>日工会外需国・地域別受注実績2024!L8/'2023'!L8*100</f>
        <v>135.12677798392082</v>
      </c>
      <c r="N8" s="61">
        <v>2561</v>
      </c>
      <c r="O8" s="112">
        <f>日工会外需国・地域別受注実績2024!N8/'2023'!N8*100</f>
        <v>144.20045045045043</v>
      </c>
      <c r="P8" s="61">
        <v>1585</v>
      </c>
      <c r="Q8" s="112">
        <f>日工会外需国・地域別受注実績2024!P8/'2023'!P8*100</f>
        <v>73.618207152810029</v>
      </c>
      <c r="R8" s="61">
        <v>1038</v>
      </c>
      <c r="S8" s="112">
        <f>日工会外需国・地域別受注実績2024!R8/'2023'!R8*100</f>
        <v>30.253570387642085</v>
      </c>
      <c r="T8" s="217">
        <v>1809</v>
      </c>
      <c r="U8" s="112">
        <f>日工会外需国・地域別受注実績2024!T8/'2023'!T8*100</f>
        <v>118.00391389432485</v>
      </c>
      <c r="V8" s="61">
        <v>916</v>
      </c>
      <c r="W8" s="112">
        <f>日工会外需国・地域別受注実績2024!V8/'2023'!V8*100</f>
        <v>53.132250580046403</v>
      </c>
      <c r="X8" s="279">
        <v>1162</v>
      </c>
      <c r="Y8" s="121">
        <f>日工会外需国・地域別受注実績2024!X8/'2023'!X8*100</f>
        <v>85.06588579795023</v>
      </c>
      <c r="Z8" s="61"/>
      <c r="AA8" s="112">
        <f>日工会外需国・地域別受注実績2024!Z8/'2023'!Z8*100</f>
        <v>0</v>
      </c>
      <c r="AB8" s="61">
        <f t="shared" si="0"/>
        <v>17789</v>
      </c>
      <c r="AC8" s="220">
        <f>+AB8/SUM('2023'!D8,'2023'!F8,'2023'!H8,'2023'!J8,'2023'!L8,'2023'!N8,'2023'!P8,'2023'!R8,'2023'!T8,'2023'!V8,'2023'!X8)</f>
        <v>0.9510291365944934</v>
      </c>
      <c r="AD8" s="114" t="s">
        <v>17</v>
      </c>
    </row>
    <row r="9" spans="1:33" customFormat="1" ht="14.1" customHeight="1" x14ac:dyDescent="0.15">
      <c r="A9" s="245"/>
      <c r="B9" s="247" t="s">
        <v>23</v>
      </c>
      <c r="C9" s="248"/>
      <c r="D9" s="89">
        <v>987</v>
      </c>
      <c r="E9" s="112">
        <f>日工会外需国・地域別受注実績2024!D9/'2023'!D9*100</f>
        <v>66.286098052384148</v>
      </c>
      <c r="F9" s="89">
        <v>844</v>
      </c>
      <c r="G9" s="115">
        <v>136.6</v>
      </c>
      <c r="H9" s="89">
        <v>983</v>
      </c>
      <c r="I9" s="112">
        <f>日工会外需国・地域別受注実績2024!H9/'2023'!H9*100</f>
        <v>86.379613356766257</v>
      </c>
      <c r="J9" s="89">
        <v>1151</v>
      </c>
      <c r="K9" s="115">
        <f>日工会外需国・地域別受注実績2024!J9/'2023'!J9*100</f>
        <v>107.16945996275604</v>
      </c>
      <c r="L9" s="89">
        <v>1087</v>
      </c>
      <c r="M9" s="115">
        <f>日工会外需国・地域別受注実績2024!L9/'2023'!L9*100</f>
        <v>144.93333333333334</v>
      </c>
      <c r="N9" s="89">
        <v>933</v>
      </c>
      <c r="O9" s="115">
        <f>日工会外需国・地域別受注実績2024!N9/'2023'!N9*100</f>
        <v>85.596330275229363</v>
      </c>
      <c r="P9" s="89">
        <v>1118</v>
      </c>
      <c r="Q9" s="115">
        <f>日工会外需国・地域別受注実績2024!P9/'2023'!P9*100</f>
        <v>366.55737704918033</v>
      </c>
      <c r="R9" s="89">
        <v>740</v>
      </c>
      <c r="S9" s="115">
        <f>日工会外需国・地域別受注実績2024!R9/'2023'!R9*100</f>
        <v>140.95238095238096</v>
      </c>
      <c r="T9" s="218">
        <v>312</v>
      </c>
      <c r="U9" s="115">
        <f>日工会外需国・地域別受注実績2024!T9/'2023'!T9*100</f>
        <v>53.8860103626943</v>
      </c>
      <c r="V9" s="89">
        <v>901</v>
      </c>
      <c r="W9" s="115">
        <f>日工会外需国・地域別受注実績2024!V9/'2023'!V9*100</f>
        <v>165.93001841620628</v>
      </c>
      <c r="X9" s="280">
        <v>359</v>
      </c>
      <c r="Y9" s="121">
        <f>日工会外需国・地域別受注実績2024!X9/'2023'!X9*100</f>
        <v>139.14728682170542</v>
      </c>
      <c r="Z9" s="89"/>
      <c r="AA9" s="115">
        <f>日工会外需国・地域別受注実績2024!Z9/'2023'!Z9*100</f>
        <v>0</v>
      </c>
      <c r="AB9" s="89">
        <f t="shared" si="0"/>
        <v>9415</v>
      </c>
      <c r="AC9" s="212">
        <f>+AB9/SUM('2023'!D9,'2023'!F9,'2023'!H9,'2023'!J9,'2023'!L9,'2023'!N9,'2023'!P9,'2023'!R9,'2023'!T9,'2023'!V9,'2023'!X9)</f>
        <v>1.124985063926395</v>
      </c>
      <c r="AD9" s="114" t="s">
        <v>17</v>
      </c>
    </row>
    <row r="10" spans="1:33" customFormat="1" ht="14.1" customHeight="1" x14ac:dyDescent="0.15">
      <c r="A10" s="245"/>
      <c r="B10" s="247" t="s">
        <v>24</v>
      </c>
      <c r="C10" s="248"/>
      <c r="D10" s="89">
        <v>909</v>
      </c>
      <c r="E10" s="112">
        <f>日工会外需国・地域別受注実績2024!D10/'2023'!D10*100</f>
        <v>236.10389610389609</v>
      </c>
      <c r="F10" s="89">
        <v>364</v>
      </c>
      <c r="G10" s="115">
        <v>49.5</v>
      </c>
      <c r="H10" s="89">
        <v>476</v>
      </c>
      <c r="I10" s="112">
        <f>日工会外需国・地域別受注実績2024!H10/'2023'!H10*100</f>
        <v>56.39810426540285</v>
      </c>
      <c r="J10" s="89">
        <v>270</v>
      </c>
      <c r="K10" s="115">
        <f>日工会外需国・地域別受注実績2024!J10/'2023'!J10*100</f>
        <v>37.709497206703915</v>
      </c>
      <c r="L10" s="89">
        <v>628</v>
      </c>
      <c r="M10" s="115">
        <f>日工会外需国・地域別受注実績2024!L10/'2023'!L10*100</f>
        <v>66.666666666666657</v>
      </c>
      <c r="N10" s="89">
        <v>337</v>
      </c>
      <c r="O10" s="115">
        <f>日工会外需国・地域別受注実績2024!N10/'2023'!N10*100</f>
        <v>47.331460674157306</v>
      </c>
      <c r="P10" s="89">
        <v>306</v>
      </c>
      <c r="Q10" s="115">
        <f>日工会外需国・地域別受注実績2024!P10/'2023'!P10*100</f>
        <v>58.174904942965775</v>
      </c>
      <c r="R10" s="89">
        <v>295</v>
      </c>
      <c r="S10" s="115">
        <f>日工会外需国・地域別受注実績2024!R10/'2023'!R10*100</f>
        <v>38.261997405966277</v>
      </c>
      <c r="T10" s="218">
        <v>842</v>
      </c>
      <c r="U10" s="115">
        <f>日工会外需国・地域別受注実績2024!T10/'2023'!T10*100</f>
        <v>106.04534005037782</v>
      </c>
      <c r="V10" s="89">
        <v>455</v>
      </c>
      <c r="W10" s="115">
        <f>日工会外需国・地域別受注実績2024!V10/'2023'!V10*100</f>
        <v>56.172839506172842</v>
      </c>
      <c r="X10" s="280">
        <v>304</v>
      </c>
      <c r="Y10" s="121">
        <f>日工会外需国・地域別受注実績2024!X10/'2023'!X10*100</f>
        <v>115.58935361216729</v>
      </c>
      <c r="Z10" s="89"/>
      <c r="AA10" s="115">
        <f>日工会外需国・地域別受注実績2024!Z10/'2023'!Z10*100</f>
        <v>0</v>
      </c>
      <c r="AB10" s="89">
        <f t="shared" si="0"/>
        <v>5186</v>
      </c>
      <c r="AC10" s="212">
        <f>+AB10/SUM('2023'!D10,'2023'!F10,'2023'!H10,'2023'!J10,'2023'!L10,'2023'!N10,'2023'!P10,'2023'!R10,'2023'!T10,'2023'!V10,'2023'!X10)</f>
        <v>0.69155887451660225</v>
      </c>
      <c r="AD10" s="114" t="s">
        <v>17</v>
      </c>
    </row>
    <row r="11" spans="1:33" customFormat="1" ht="14.1" customHeight="1" x14ac:dyDescent="0.15">
      <c r="A11" s="245"/>
      <c r="B11" s="247" t="s">
        <v>43</v>
      </c>
      <c r="C11" s="248"/>
      <c r="D11" s="89">
        <v>83</v>
      </c>
      <c r="E11" s="112">
        <f>日工会外需国・地域別受注実績2024!D11/'2023'!D11*100</f>
        <v>58.04195804195804</v>
      </c>
      <c r="F11" s="89">
        <v>345</v>
      </c>
      <c r="G11" s="115">
        <v>110.9</v>
      </c>
      <c r="H11" s="89">
        <v>238</v>
      </c>
      <c r="I11" s="112">
        <f>日工会外需国・地域別受注実績2024!H11/'2023'!H11*100</f>
        <v>137.57225433526011</v>
      </c>
      <c r="J11" s="89">
        <v>149</v>
      </c>
      <c r="K11" s="115">
        <f>日工会外需国・地域別受注実績2024!J11/'2023'!J11*100</f>
        <v>119.19999999999999</v>
      </c>
      <c r="L11" s="89">
        <v>113</v>
      </c>
      <c r="M11" s="115">
        <f>日工会外需国・地域別受注実績2024!L11/'2023'!L11*100</f>
        <v>297.36842105263162</v>
      </c>
      <c r="N11" s="89">
        <v>307</v>
      </c>
      <c r="O11" s="115">
        <f>日工会外需国・地域別受注実績2024!N11/'2023'!N11*100</f>
        <v>102.67558528428094</v>
      </c>
      <c r="P11" s="89">
        <v>61</v>
      </c>
      <c r="Q11" s="115">
        <f>日工会外需国・地域別受注実績2024!P11/'2023'!P11*100</f>
        <v>115.09433962264151</v>
      </c>
      <c r="R11" s="89">
        <v>120</v>
      </c>
      <c r="S11" s="115">
        <f>日工会外需国・地域別受注実績2024!R11/'2023'!R11*100</f>
        <v>65.217391304347828</v>
      </c>
      <c r="T11" s="216">
        <v>372</v>
      </c>
      <c r="U11" s="115">
        <f>日工会外需国・地域別受注実績2024!T11/'2023'!T11*100</f>
        <v>307.43801652892563</v>
      </c>
      <c r="V11" s="89">
        <v>159</v>
      </c>
      <c r="W11" s="115">
        <f>日工会外需国・地域別受注実績2024!V11/'2023'!V11*100</f>
        <v>176.66666666666666</v>
      </c>
      <c r="X11" s="280">
        <v>40</v>
      </c>
      <c r="Y11" s="121">
        <f>日工会外需国・地域別受注実績2024!X11/'2023'!X11*100</f>
        <v>50.632911392405063</v>
      </c>
      <c r="Z11" s="89"/>
      <c r="AA11" s="115">
        <f>日工会外需国・地域別受注実績2024!Z11/'2023'!Z11*100</f>
        <v>0</v>
      </c>
      <c r="AB11" s="89">
        <f t="shared" si="0"/>
        <v>1987</v>
      </c>
      <c r="AC11" s="212">
        <f>+AB11/SUM('2023'!D11,'2023'!F11,'2023'!H11,'2023'!J11,'2023'!L11,'2023'!N11,'2023'!P11,'2023'!R11,'2023'!T11,'2023'!V11,'2023'!X11)</f>
        <v>1.2295792079207921</v>
      </c>
      <c r="AD11" s="114"/>
    </row>
    <row r="12" spans="1:33" customFormat="1" ht="14.1" customHeight="1" x14ac:dyDescent="0.15">
      <c r="A12" s="245"/>
      <c r="B12" s="247" t="s">
        <v>44</v>
      </c>
      <c r="C12" s="248"/>
      <c r="D12" s="89">
        <v>512</v>
      </c>
      <c r="E12" s="112">
        <f>日工会外需国・地域別受注実績2024!D12/'2023'!D12*100</f>
        <v>83.66013071895425</v>
      </c>
      <c r="F12" s="89">
        <v>396</v>
      </c>
      <c r="G12" s="115">
        <v>112.8</v>
      </c>
      <c r="H12" s="89">
        <v>217</v>
      </c>
      <c r="I12" s="112">
        <f>日工会外需国・地域別受注実績2024!H12/'2023'!H12*100</f>
        <v>35.867768595041319</v>
      </c>
      <c r="J12" s="89">
        <v>488</v>
      </c>
      <c r="K12" s="115">
        <f>日工会外需国・地域別受注実績2024!J12/'2023'!J12*100</f>
        <v>66.485013623978205</v>
      </c>
      <c r="L12" s="89">
        <v>188</v>
      </c>
      <c r="M12" s="115">
        <f>日工会外需国・地域別受注実績2024!L12/'2023'!L12*100</f>
        <v>57.317073170731703</v>
      </c>
      <c r="N12" s="89">
        <v>503</v>
      </c>
      <c r="O12" s="115">
        <f>日工会外需国・地域別受注実績2024!N12/'2023'!N12*100</f>
        <v>103.92561983471073</v>
      </c>
      <c r="P12" s="89">
        <v>625</v>
      </c>
      <c r="Q12" s="115">
        <f>日工会外需国・地域別受注実績2024!P12/'2023'!P12*100</f>
        <v>117.04119850187267</v>
      </c>
      <c r="R12" s="89">
        <v>405</v>
      </c>
      <c r="S12" s="115">
        <f>日工会外需国・地域別受注実績2024!R12/'2023'!R12*100</f>
        <v>82.317073170731703</v>
      </c>
      <c r="T12" s="216">
        <v>422</v>
      </c>
      <c r="U12" s="115">
        <f>日工会外需国・地域別受注実績2024!T12/'2023'!T12*100</f>
        <v>117.54874651810584</v>
      </c>
      <c r="V12" s="89">
        <v>334</v>
      </c>
      <c r="W12" s="115">
        <f>日工会外需国・地域別受注実績2024!V12/'2023'!V12*100</f>
        <v>72.451193058568336</v>
      </c>
      <c r="X12" s="280">
        <v>587</v>
      </c>
      <c r="Y12" s="121">
        <f>日工会外需国・地域別受注実績2024!X12/'2023'!X12*100</f>
        <v>94.983818770226534</v>
      </c>
      <c r="Z12" s="89"/>
      <c r="AA12" s="115">
        <f>日工会外需国・地域別受注実績2024!Z12/'2023'!Z12*100</f>
        <v>0</v>
      </c>
      <c r="AB12" s="89">
        <f t="shared" si="0"/>
        <v>4677</v>
      </c>
      <c r="AC12" s="212">
        <f>+AB12/SUM('2023'!D12,'2023'!F12,'2023'!H12,'2023'!J12,'2023'!L12,'2023'!N12,'2023'!P12,'2023'!R12,'2023'!T12,'2023'!V12,'2023'!X12)</f>
        <v>0.8384725708139118</v>
      </c>
      <c r="AD12" s="114"/>
    </row>
    <row r="13" spans="1:33" customFormat="1" ht="14.1" customHeight="1" x14ac:dyDescent="0.15">
      <c r="A13" s="245"/>
      <c r="B13" s="247" t="s">
        <v>45</v>
      </c>
      <c r="C13" s="248"/>
      <c r="D13" s="89">
        <v>1014</v>
      </c>
      <c r="E13" s="112">
        <f>日工会外需国・地域別受注実績2024!D13/'2023'!D13*100</f>
        <v>80.66825775656325</v>
      </c>
      <c r="F13" s="89">
        <v>1655</v>
      </c>
      <c r="G13" s="115">
        <v>270.39999999999998</v>
      </c>
      <c r="H13" s="89">
        <v>1182</v>
      </c>
      <c r="I13" s="112">
        <f>日工会外需国・地域別受注実績2024!H13/'2023'!H13*100</f>
        <v>183.25581395348837</v>
      </c>
      <c r="J13" s="89">
        <v>1312</v>
      </c>
      <c r="K13" s="115">
        <f>日工会外需国・地域別受注実績2024!J13/'2023'!J13*100</f>
        <v>210.59390048154091</v>
      </c>
      <c r="L13" s="89">
        <v>955</v>
      </c>
      <c r="M13" s="115">
        <f>日工会外需国・地域別受注実績2024!L13/'2023'!L13*100</f>
        <v>90.094339622641513</v>
      </c>
      <c r="N13" s="89">
        <v>764</v>
      </c>
      <c r="O13" s="115">
        <f>日工会外需国・地域別受注実績2024!N13/'2023'!N13*100</f>
        <v>74.391431353456667</v>
      </c>
      <c r="P13" s="89">
        <v>1180</v>
      </c>
      <c r="Q13" s="115">
        <f>日工会外需国・地域別受注実績2024!P13/'2023'!P13*100</f>
        <v>145.67901234567901</v>
      </c>
      <c r="R13" s="89">
        <v>2172</v>
      </c>
      <c r="S13" s="115">
        <f>日工会外需国・地域別受注実績2024!R13/'2023'!R13*100</f>
        <v>306.77966101694915</v>
      </c>
      <c r="T13" s="216">
        <v>2042</v>
      </c>
      <c r="U13" s="115">
        <f>日工会外需国・地域別受注実績2024!T13/'2023'!T13*100</f>
        <v>244.8441247002398</v>
      </c>
      <c r="V13" s="89">
        <v>3861</v>
      </c>
      <c r="W13" s="115">
        <f>日工会外需国・地域別受注実績2024!V13/'2023'!V13*100</f>
        <v>389.21370967741933</v>
      </c>
      <c r="X13" s="280">
        <v>2569</v>
      </c>
      <c r="Y13" s="121">
        <f>日工会外需国・地域別受注実績2024!X13/'2023'!X13*100</f>
        <v>350.95628415300547</v>
      </c>
      <c r="Z13" s="89"/>
      <c r="AA13" s="115">
        <f>日工会外需国・地域別受注実績2024!Z13/'2023'!Z13*100</f>
        <v>0</v>
      </c>
      <c r="AB13" s="89">
        <f t="shared" si="0"/>
        <v>18706</v>
      </c>
      <c r="AC13" s="212">
        <f>+AB13/SUM('2023'!D13,'2023'!F13,'2023'!H13,'2023'!J13,'2023'!L13,'2023'!N13,'2023'!P13,'2023'!R13,'2023'!T13,'2023'!V13,'2023'!X13)</f>
        <v>2.0113978494623654</v>
      </c>
      <c r="AD13" s="114"/>
    </row>
    <row r="14" spans="1:33" customFormat="1" ht="14.1" customHeight="1" x14ac:dyDescent="0.15">
      <c r="A14" s="245"/>
      <c r="B14" s="226" t="s">
        <v>25</v>
      </c>
      <c r="C14" s="238"/>
      <c r="D14" s="89">
        <v>4234</v>
      </c>
      <c r="E14" s="112">
        <f>日工会外需国・地域別受注実績2024!D14/'2023'!D14*100</f>
        <v>110.72175732217573</v>
      </c>
      <c r="F14" s="89">
        <v>5159</v>
      </c>
      <c r="G14" s="115">
        <v>193.5</v>
      </c>
      <c r="H14" s="89">
        <v>4317</v>
      </c>
      <c r="I14" s="112">
        <f>日工会外需国・地域別受注実績2024!H14/'2023'!H14*100</f>
        <v>146.78680720843252</v>
      </c>
      <c r="J14" s="89">
        <v>5547</v>
      </c>
      <c r="K14" s="115">
        <f>日工会外需国・地域別受注実績2024!J14/'2023'!J14*100</f>
        <v>83.47629796839729</v>
      </c>
      <c r="L14" s="89">
        <v>4198</v>
      </c>
      <c r="M14" s="115">
        <f>日工会外需国・地域別受注実績2024!L14/'2023'!L14*100</f>
        <v>126.2936221419976</v>
      </c>
      <c r="N14" s="89">
        <v>4654</v>
      </c>
      <c r="O14" s="115">
        <f>日工会外需国・地域別受注実績2024!N14/'2023'!N14*100</f>
        <v>116.37909477369341</v>
      </c>
      <c r="P14" s="89">
        <v>4988</v>
      </c>
      <c r="Q14" s="115">
        <f>日工会外需国・地域別受注実績2024!P14/'2023'!P14*100</f>
        <v>143.82929642445214</v>
      </c>
      <c r="R14" s="89">
        <v>5266</v>
      </c>
      <c r="S14" s="115">
        <f>日工会外需国・地域別受注実績2024!R14/'2023'!R14*100</f>
        <v>120.6967682787073</v>
      </c>
      <c r="T14" s="216">
        <v>5531</v>
      </c>
      <c r="U14" s="115">
        <f>日工会外需国・地域別受注実績2024!T14/'2023'!T14*100</f>
        <v>85.712071904540522</v>
      </c>
      <c r="V14" s="89">
        <v>9712</v>
      </c>
      <c r="W14" s="115">
        <f>日工会外需国・地域別受注実績2024!V14/'2023'!V14*100</f>
        <v>327.00336700336703</v>
      </c>
      <c r="X14" s="280">
        <v>5556</v>
      </c>
      <c r="Y14" s="121">
        <f>日工会外需国・地域別受注実績2024!X14/'2023'!X14*100</f>
        <v>133.49351273426237</v>
      </c>
      <c r="Z14" s="89"/>
      <c r="AA14" s="115">
        <f>日工会外需国・地域別受注実績2024!Z14/'2023'!Z14*100</f>
        <v>0</v>
      </c>
      <c r="AB14" s="89">
        <f t="shared" si="0"/>
        <v>59162</v>
      </c>
      <c r="AC14" s="212">
        <f>+AB14/SUM('2023'!D14,'2023'!F14,'2023'!H14,'2023'!J14,'2023'!L14,'2023'!N14,'2023'!P14,'2023'!R14,'2023'!T14,'2023'!V14,'2023'!X14)</f>
        <v>1.3201383465357581</v>
      </c>
      <c r="AD14" s="114" t="s">
        <v>17</v>
      </c>
    </row>
    <row r="15" spans="1:33" customFormat="1" ht="14.1" customHeight="1" x14ac:dyDescent="0.15">
      <c r="A15" s="245"/>
      <c r="B15" s="226" t="s">
        <v>20</v>
      </c>
      <c r="C15" s="238"/>
      <c r="D15" s="95">
        <v>2</v>
      </c>
      <c r="E15" s="122">
        <f>日工会外需国・地域別受注実績2024!D15/'2023'!D15*100</f>
        <v>66.666666666666657</v>
      </c>
      <c r="F15" s="95">
        <v>3</v>
      </c>
      <c r="G15" s="117">
        <v>100</v>
      </c>
      <c r="H15" s="95">
        <v>13</v>
      </c>
      <c r="I15" s="137">
        <f>日工会外需国・地域別受注実績2024!H15/'2023'!H15*100</f>
        <v>185.71428571428572</v>
      </c>
      <c r="J15" s="95">
        <v>3</v>
      </c>
      <c r="K15" s="117">
        <f>日工会外需国・地域別受注実績2024!J15/'2023'!J15*100</f>
        <v>60</v>
      </c>
      <c r="L15" s="95">
        <v>58</v>
      </c>
      <c r="M15" s="117">
        <f>日工会外需国・地域別受注実績2024!L15/'2023'!L15*100</f>
        <v>2900</v>
      </c>
      <c r="N15" s="95">
        <v>3</v>
      </c>
      <c r="O15" s="117">
        <f>日工会外需国・地域別受注実績2024!N15/'2023'!N15*100</f>
        <v>150</v>
      </c>
      <c r="P15" s="95">
        <v>3</v>
      </c>
      <c r="Q15" s="117">
        <f>日工会外需国・地域別受注実績2024!P15/'2023'!P15*100</f>
        <v>4.6153846153846159</v>
      </c>
      <c r="R15" s="95">
        <v>7</v>
      </c>
      <c r="S15" s="117">
        <f>日工会外需国・地域別受注実績2024!R15/'2023'!R15*100</f>
        <v>350</v>
      </c>
      <c r="T15" s="95">
        <v>-312</v>
      </c>
      <c r="U15" s="117" t="s">
        <v>64</v>
      </c>
      <c r="V15" s="95">
        <v>6</v>
      </c>
      <c r="W15" s="117">
        <f>日工会外需国・地域別受注実績2024!V15/'2023'!V15*100</f>
        <v>150</v>
      </c>
      <c r="X15" s="282">
        <v>5</v>
      </c>
      <c r="Y15" s="131">
        <f>日工会外需国・地域別受注実績2024!X15/'2023'!X15*100</f>
        <v>71.428571428571431</v>
      </c>
      <c r="Z15" s="95"/>
      <c r="AA15" s="117">
        <f>日工会外需国・地域別受注実績2024!Z15/'2023'!Z15*100</f>
        <v>0</v>
      </c>
      <c r="AB15" s="95">
        <f t="shared" si="0"/>
        <v>-209</v>
      </c>
      <c r="AC15" s="219" t="s">
        <v>64</v>
      </c>
      <c r="AD15" s="114" t="s">
        <v>17</v>
      </c>
    </row>
    <row r="16" spans="1:33" customFormat="1" ht="14.1" customHeight="1" x14ac:dyDescent="0.15">
      <c r="A16" s="246"/>
      <c r="B16" s="227" t="s">
        <v>21</v>
      </c>
      <c r="C16" s="238"/>
      <c r="D16" s="96">
        <v>9988</v>
      </c>
      <c r="E16" s="123">
        <f>日工会外需国・地域別受注実績2024!D16/'2023'!D16*100</f>
        <v>110.60908084163898</v>
      </c>
      <c r="F16" s="96">
        <v>10432</v>
      </c>
      <c r="G16" s="124">
        <v>156</v>
      </c>
      <c r="H16" s="96">
        <v>8944</v>
      </c>
      <c r="I16" s="122">
        <f>日工会外需国・地域別受注実績2024!H16/'2023'!H16*100</f>
        <v>118.82556131260796</v>
      </c>
      <c r="J16" s="96">
        <f>SUM(J8:J15)</f>
        <v>10022</v>
      </c>
      <c r="K16" s="124">
        <f>日工会外需国・地域別受注実績2024!J16/'2023'!J16*100</f>
        <v>89.93180186647524</v>
      </c>
      <c r="L16" s="96">
        <v>9412</v>
      </c>
      <c r="M16" s="124">
        <f>日工会外需国・地域別受注実績2024!L16/'2023'!L16*100</f>
        <v>116.75970723235332</v>
      </c>
      <c r="N16" s="96">
        <f>SUM(N8:N15)</f>
        <v>10062</v>
      </c>
      <c r="O16" s="124">
        <f>日工会外需国・地域別受注実績2024!N16/'2023'!N16*100</f>
        <v>107.16796250931941</v>
      </c>
      <c r="P16" s="96">
        <v>9866</v>
      </c>
      <c r="Q16" s="124">
        <f>日工会外需国・地域別受注実績2024!P16/'2023'!P16*100</f>
        <v>124.66515036643922</v>
      </c>
      <c r="R16" s="96">
        <f>SUM(R8:R15)</f>
        <v>10043</v>
      </c>
      <c r="S16" s="124">
        <f>日工会外需国・地域別受注実績2024!R16/'2023'!R16*100</f>
        <v>95.866743031691485</v>
      </c>
      <c r="T16" s="96">
        <f>SUM(T8:T15)</f>
        <v>11018</v>
      </c>
      <c r="U16" s="124">
        <f>日工会外需国・地域別受注実績2024!T16/'2023'!T16*100</f>
        <v>103.22278433576916</v>
      </c>
      <c r="V16" s="96">
        <f>SUM(V8:V15)</f>
        <v>16344</v>
      </c>
      <c r="W16" s="124">
        <f>日工会外需国・地域別受注実績2024!V16/'2023'!V16*100</f>
        <v>215.22254411377401</v>
      </c>
      <c r="X16" s="276">
        <v>10582</v>
      </c>
      <c r="Y16" s="123">
        <f>日工会外需国・地域別受注実績2024!X16/'2023'!X16*100</f>
        <v>141.37608550434203</v>
      </c>
      <c r="Z16" s="96"/>
      <c r="AA16" s="124">
        <f>日工会外需国・地域別受注実績2024!Z16/'2023'!Z16*100</f>
        <v>0</v>
      </c>
      <c r="AB16" s="96">
        <f t="shared" si="0"/>
        <v>116713</v>
      </c>
      <c r="AC16" s="221">
        <f>+AB16/SUM('2023'!D16,'2023'!F16,'2023'!H16,'2023'!J16,'2023'!L16,'2023'!N16,'2023'!P16,'2023'!R16,'2023'!T16,'2023'!V16,'2023'!X16)</f>
        <v>1.2159757457049687</v>
      </c>
      <c r="AD16" s="114" t="s">
        <v>17</v>
      </c>
    </row>
    <row r="17" spans="1:31" customFormat="1" ht="14.1" customHeight="1" x14ac:dyDescent="0.15">
      <c r="A17" s="226" t="s">
        <v>26</v>
      </c>
      <c r="B17" s="227"/>
      <c r="C17" s="238"/>
      <c r="D17" s="97">
        <f>SUM(D16,D7)</f>
        <v>36815</v>
      </c>
      <c r="E17" s="119">
        <f>日工会外需国・地域別受注実績2024!D17/'2023'!D17*100</f>
        <v>99.271942834029943</v>
      </c>
      <c r="F17" s="97">
        <f>SUM(F16,F7)</f>
        <v>36425</v>
      </c>
      <c r="G17" s="125">
        <v>91.5</v>
      </c>
      <c r="H17" s="209">
        <f>SUM(H16,H7)</f>
        <v>38554</v>
      </c>
      <c r="I17" s="210">
        <f>日工会外需国・地域別受注実績2024!H17/'2023'!H17*100</f>
        <v>92.473376187278134</v>
      </c>
      <c r="J17" s="97">
        <f>SUM(J16,J7)</f>
        <v>41955</v>
      </c>
      <c r="K17" s="125">
        <f>日工会外需国・地域別受注実績2024!J17/'2023'!J17*100</f>
        <v>102.04056814865258</v>
      </c>
      <c r="L17" s="97">
        <f>SUM(L16,L7)</f>
        <v>42615</v>
      </c>
      <c r="M17" s="125">
        <f>日工会外需国・地域別受注実績2024!L17/'2023'!L17*100</f>
        <v>118.34541364658836</v>
      </c>
      <c r="N17" s="97">
        <f>SUM(N16,N7)</f>
        <v>46997</v>
      </c>
      <c r="O17" s="125">
        <f>日工会外需国・地域別受注実績2024!N17/'2023'!N17*100</f>
        <v>141.10247095205213</v>
      </c>
      <c r="P17" s="97">
        <f>SUM(P16,P7)</f>
        <v>43774</v>
      </c>
      <c r="Q17" s="125">
        <f>日工会外需国・地域別受注実績2024!P17/'2023'!P17*100</f>
        <v>150.26088150487436</v>
      </c>
      <c r="R17" s="97">
        <f>SUM(R16,R7)</f>
        <v>43634</v>
      </c>
      <c r="S17" s="125">
        <f>日工会外需国・地域別受注実績2024!R17/'2023'!R17*100</f>
        <v>128.53944500088377</v>
      </c>
      <c r="T17" s="97">
        <v>42806</v>
      </c>
      <c r="U17" s="125">
        <f>日工会外需国・地域別受注実績2024!T17/'2023'!T17*100</f>
        <v>132.19888820259419</v>
      </c>
      <c r="V17" s="97">
        <f>SUM(V16,V7)</f>
        <v>49884</v>
      </c>
      <c r="W17" s="125">
        <f>日工会外需国・地域別受注実績2024!V17/'2023'!V17*100</f>
        <v>163.29710619353148</v>
      </c>
      <c r="X17" s="277">
        <f>SUM(X16,X7)</f>
        <v>42445</v>
      </c>
      <c r="Y17" s="210">
        <f>日工会外需国・地域別受注実績2024!X17/'2023'!X17*100</f>
        <v>126.00189989906787</v>
      </c>
      <c r="Z17" s="97">
        <f>SUM(Z16,Z7)</f>
        <v>0</v>
      </c>
      <c r="AA17" s="125">
        <f>日工会外需国・地域別受注実績2024!Z17/'2023'!Z17*100</f>
        <v>0</v>
      </c>
      <c r="AB17" s="97">
        <f t="shared" si="0"/>
        <v>465904</v>
      </c>
      <c r="AC17" s="215">
        <f>+AB17/SUM('2023'!D17,'2023'!F17,'2023'!H17,'2023'!J17,'2023'!L17,'2023'!N17,'2023'!P17,'2023'!R17,'2023'!T17,'2023'!V17,'2023'!X17)</f>
        <v>1.1985377913034083</v>
      </c>
      <c r="AD17" s="114" t="s">
        <v>17</v>
      </c>
    </row>
    <row r="18" spans="1:31" customFormat="1" ht="14.1" customHeight="1" x14ac:dyDescent="0.15">
      <c r="A18" s="239" t="s">
        <v>27</v>
      </c>
      <c r="B18" s="223" t="s">
        <v>74</v>
      </c>
      <c r="C18" s="127" t="s">
        <v>46</v>
      </c>
      <c r="D18" s="89">
        <v>3667</v>
      </c>
      <c r="E18" s="112">
        <f>日工会外需国・地域別受注実績2024!D18/'2023'!D18*100</f>
        <v>79.441074523396878</v>
      </c>
      <c r="F18" s="89">
        <v>4140</v>
      </c>
      <c r="G18" s="115">
        <v>81.099999999999994</v>
      </c>
      <c r="H18" s="89">
        <v>4095</v>
      </c>
      <c r="I18" s="112">
        <f>日工会外需国・地域別受注実績2024!H18/'2023'!H18*100</f>
        <v>85.082069395387492</v>
      </c>
      <c r="J18" s="89">
        <v>3436</v>
      </c>
      <c r="K18" s="115">
        <f>日工会外需国・地域別受注実績2024!J18/'2023'!J18*100</f>
        <v>78.002270147559599</v>
      </c>
      <c r="L18" s="89">
        <v>3519</v>
      </c>
      <c r="M18" s="115">
        <f>日工会外需国・地域別受注実績2024!L18/'2023'!L18*100</f>
        <v>82.975713275170946</v>
      </c>
      <c r="N18" s="89">
        <v>4468</v>
      </c>
      <c r="O18" s="115">
        <f>日工会外需国・地域別受注実績2024!N18/'2023'!N18*100</f>
        <v>86.105222586240131</v>
      </c>
      <c r="P18" s="89">
        <v>3682</v>
      </c>
      <c r="Q18" s="115">
        <f>日工会外需国・地域別受注実績2024!P18/'2023'!P18*100</f>
        <v>85.369812195687459</v>
      </c>
      <c r="R18" s="89">
        <v>2534</v>
      </c>
      <c r="S18" s="115">
        <f>日工会外需国・地域別受注実績2024!R18/'2023'!R18*100</f>
        <v>51.52501016673444</v>
      </c>
      <c r="T18" s="89">
        <v>3577</v>
      </c>
      <c r="U18" s="115">
        <f>日工会外需国・地域別受注実績2024!T18/'2023'!T18*100</f>
        <v>72.585227272727266</v>
      </c>
      <c r="V18" s="89">
        <v>2608</v>
      </c>
      <c r="W18" s="115">
        <f>日工会外需国・地域別受注実績2024!V18/'2023'!V18*100</f>
        <v>52.686868686868685</v>
      </c>
      <c r="X18" s="280">
        <v>2778</v>
      </c>
      <c r="Y18" s="121">
        <f>日工会外需国・地域別受注実績2024!X18/'2023'!X18*100</f>
        <v>53.868528214077948</v>
      </c>
      <c r="Z18" s="89"/>
      <c r="AA18" s="115">
        <f>日工会外需国・地域別受注実績2024!Z18/'2023'!Z18*100</f>
        <v>0</v>
      </c>
      <c r="AB18" s="89">
        <f t="shared" si="0"/>
        <v>38504</v>
      </c>
      <c r="AC18" s="220">
        <f>+AB18/SUM('2023'!D18,'2023'!F18,'2023'!H18,'2023'!J18,'2023'!L18,'2023'!N18,'2023'!P18,'2023'!R18,'2023'!T18,'2023'!V18,'2023'!X18)</f>
        <v>0.73150065543249043</v>
      </c>
      <c r="AD18" s="114" t="s">
        <v>17</v>
      </c>
    </row>
    <row r="19" spans="1:31" customFormat="1" ht="14.1" customHeight="1" x14ac:dyDescent="0.15">
      <c r="A19" s="239"/>
      <c r="B19" s="224"/>
      <c r="C19" s="86" t="s">
        <v>48</v>
      </c>
      <c r="D19" s="89">
        <v>2480</v>
      </c>
      <c r="E19" s="112">
        <f>日工会外需国・地域別受注実績2024!D19/'2023'!D19*100</f>
        <v>66.398929049531461</v>
      </c>
      <c r="F19" s="89">
        <v>1694</v>
      </c>
      <c r="G19" s="115">
        <v>70</v>
      </c>
      <c r="H19" s="89">
        <v>2012</v>
      </c>
      <c r="I19" s="112">
        <f>日工会外需国・地域別受注実績2024!H19/'2023'!H19*100</f>
        <v>63.510101010101003</v>
      </c>
      <c r="J19" s="89">
        <v>2770</v>
      </c>
      <c r="K19" s="115">
        <f>日工会外需国・地域別受注実績2024!J19/'2023'!J19*100</f>
        <v>88.867500802053257</v>
      </c>
      <c r="L19" s="89">
        <v>2407</v>
      </c>
      <c r="M19" s="115">
        <f>日工会外需国・地域別受注実績2024!L19/'2023'!L19*100</f>
        <v>76.170886075949369</v>
      </c>
      <c r="N19" s="89">
        <v>2125</v>
      </c>
      <c r="O19" s="115">
        <f>日工会外需国・地域別受注実績2024!N19/'2023'!N19*100</f>
        <v>74.119288454830837</v>
      </c>
      <c r="P19" s="89">
        <v>1920</v>
      </c>
      <c r="Q19" s="115">
        <f>日工会外需国・地域別受注実績2024!P19/'2023'!P19*100</f>
        <v>63.702720637027213</v>
      </c>
      <c r="R19" s="89">
        <v>973</v>
      </c>
      <c r="S19" s="115">
        <f>日工会外需国・地域別受注実績2024!R19/'2023'!R19*100</f>
        <v>48.845381526104418</v>
      </c>
      <c r="T19" s="89">
        <v>2232</v>
      </c>
      <c r="U19" s="115">
        <f>日工会外需国・地域別受注実績2024!T19/'2023'!T19*100</f>
        <v>84.705882352941174</v>
      </c>
      <c r="V19" s="89">
        <v>1704</v>
      </c>
      <c r="W19" s="115">
        <f>日工会外需国・地域別受注実績2024!V19/'2023'!V19*100</f>
        <v>72.050739957716701</v>
      </c>
      <c r="X19" s="280">
        <v>1700</v>
      </c>
      <c r="Y19" s="121">
        <f>日工会外需国・地域別受注実績2024!X19/'2023'!X19*100</f>
        <v>85.556114745848006</v>
      </c>
      <c r="Z19" s="89"/>
      <c r="AA19" s="115">
        <f>日工会外需国・地域別受注実績2024!Z19/'2023'!Z19*100</f>
        <v>0</v>
      </c>
      <c r="AB19" s="89">
        <f t="shared" si="0"/>
        <v>22017</v>
      </c>
      <c r="AC19" s="212">
        <f>+AB19/SUM('2023'!D19,'2023'!F19,'2023'!H19,'2023'!J19,'2023'!L19,'2023'!N19,'2023'!P19,'2023'!R19,'2023'!T19,'2023'!V19,'2023'!X19)</f>
        <v>0.72284053974194817</v>
      </c>
      <c r="AD19" s="114" t="s">
        <v>17</v>
      </c>
    </row>
    <row r="20" spans="1:31" customFormat="1" ht="14.1" customHeight="1" x14ac:dyDescent="0.15">
      <c r="A20" s="239"/>
      <c r="B20" s="224"/>
      <c r="C20" s="86" t="s">
        <v>49</v>
      </c>
      <c r="D20" s="89">
        <v>1338</v>
      </c>
      <c r="E20" s="112">
        <f>日工会外需国・地域別受注実績2024!D20/'2023'!D20*100</f>
        <v>77.341040462427742</v>
      </c>
      <c r="F20" s="89">
        <v>2351</v>
      </c>
      <c r="G20" s="115">
        <v>139.4</v>
      </c>
      <c r="H20" s="89">
        <v>1606</v>
      </c>
      <c r="I20" s="112">
        <f>日工会外需国・地域別受注実績2024!H20/'2023'!H20*100</f>
        <v>78.265107212475641</v>
      </c>
      <c r="J20" s="89">
        <v>1715</v>
      </c>
      <c r="K20" s="115">
        <f>日工会外需国・地域別受注実績2024!J20/'2023'!J20*100</f>
        <v>94.334433443344338</v>
      </c>
      <c r="L20" s="89">
        <v>1913</v>
      </c>
      <c r="M20" s="115">
        <f>日工会外需国・地域別受注実績2024!L20/'2023'!L20*100</f>
        <v>114.48234590065829</v>
      </c>
      <c r="N20" s="89">
        <v>2616</v>
      </c>
      <c r="O20" s="115">
        <f>日工会外需国・地域別受注実績2024!N20/'2023'!N20*100</f>
        <v>106.38470923139487</v>
      </c>
      <c r="P20" s="89">
        <v>2168</v>
      </c>
      <c r="Q20" s="115">
        <f>日工会外需国・地域別受注実績2024!P20/'2023'!P20*100</f>
        <v>87.384119306731151</v>
      </c>
      <c r="R20" s="89">
        <v>1295</v>
      </c>
      <c r="S20" s="115">
        <f>日工会外需国・地域別受注実績2024!R20/'2023'!R20*100</f>
        <v>67.412805830296719</v>
      </c>
      <c r="T20" s="89">
        <v>1612</v>
      </c>
      <c r="U20" s="115">
        <f>日工会外需国・地域別受注実績2024!T20/'2023'!T20*100</f>
        <v>84.002084418968209</v>
      </c>
      <c r="V20" s="89">
        <v>2235</v>
      </c>
      <c r="W20" s="115">
        <f>日工会外需国・地域別受注実績2024!V20/'2023'!V20*100</f>
        <v>129.71561230412073</v>
      </c>
      <c r="X20" s="280">
        <v>2058</v>
      </c>
      <c r="Y20" s="121">
        <f>日工会外需国・地域別受注実績2024!X20/'2023'!X20*100</f>
        <v>108.60158311345647</v>
      </c>
      <c r="Z20" s="89"/>
      <c r="AA20" s="115">
        <f>日工会外需国・地域別受注実績2024!Z20/'2023'!Z20*100</f>
        <v>0</v>
      </c>
      <c r="AB20" s="89">
        <f t="shared" si="0"/>
        <v>20907</v>
      </c>
      <c r="AC20" s="212">
        <f>+AB20/SUM('2023'!D20,'2023'!F20,'2023'!H20,'2023'!J20,'2023'!L20,'2023'!N20,'2023'!P20,'2023'!R20,'2023'!T20,'2023'!V20,'2023'!X20)</f>
        <v>0.97897546356995691</v>
      </c>
      <c r="AD20" s="114" t="s">
        <v>17</v>
      </c>
    </row>
    <row r="21" spans="1:31" customFormat="1" ht="14.1" customHeight="1" x14ac:dyDescent="0.15">
      <c r="A21" s="239"/>
      <c r="B21" s="224"/>
      <c r="C21" s="86" t="s">
        <v>50</v>
      </c>
      <c r="D21" s="89">
        <v>1312</v>
      </c>
      <c r="E21" s="112">
        <f>日工会外需国・地域別受注実績2024!D21/'2023'!D21*100</f>
        <v>151.32641291810842</v>
      </c>
      <c r="F21" s="89">
        <v>1985</v>
      </c>
      <c r="G21" s="115">
        <v>119.2</v>
      </c>
      <c r="H21" s="89">
        <v>1720</v>
      </c>
      <c r="I21" s="112">
        <f>日工会外需国・地域別受注実績2024!H21/'2023'!H21*100</f>
        <v>100.05817335660268</v>
      </c>
      <c r="J21" s="89">
        <v>1241</v>
      </c>
      <c r="K21" s="115">
        <f>日工会外需国・地域別受注実績2024!J21/'2023'!J21*100</f>
        <v>101.88834154351396</v>
      </c>
      <c r="L21" s="89">
        <v>1560</v>
      </c>
      <c r="M21" s="115">
        <f>日工会外需国・地域別受注実績2024!L21/'2023'!L21*100</f>
        <v>107.29023383768914</v>
      </c>
      <c r="N21" s="89">
        <v>1006</v>
      </c>
      <c r="O21" s="115">
        <f>日工会外需国・地域別受注実績2024!N21/'2023'!N21*100</f>
        <v>73.110465116279073</v>
      </c>
      <c r="P21" s="89">
        <v>1303</v>
      </c>
      <c r="Q21" s="115">
        <f>日工会外需国・地域別受注実績2024!P21/'2023'!P21*100</f>
        <v>163.28320802005013</v>
      </c>
      <c r="R21" s="89">
        <v>1111</v>
      </c>
      <c r="S21" s="115">
        <f>日工会外需国・地域別受注実績2024!R21/'2023'!R21*100</f>
        <v>63.88729154686601</v>
      </c>
      <c r="T21" s="89">
        <v>1192</v>
      </c>
      <c r="U21" s="115">
        <f>日工会外需国・地域別受注実績2024!T21/'2023'!T21*100</f>
        <v>51.027397260273979</v>
      </c>
      <c r="V21" s="89">
        <v>1180</v>
      </c>
      <c r="W21" s="115">
        <f>日工会外需国・地域別受注実績2024!V21/'2023'!V21*100</f>
        <v>70.238095238095227</v>
      </c>
      <c r="X21" s="280">
        <v>992</v>
      </c>
      <c r="Y21" s="121">
        <f>日工会外需国・地域別受注実績2024!X21/'2023'!X21*100</f>
        <v>61.159062885326755</v>
      </c>
      <c r="Z21" s="89"/>
      <c r="AA21" s="115">
        <f>日工会外需国・地域別受注実績2024!Z21/'2023'!Z21*100</f>
        <v>0</v>
      </c>
      <c r="AB21" s="89">
        <f t="shared" si="0"/>
        <v>14602</v>
      </c>
      <c r="AC21" s="212">
        <f>+AB21/SUM('2023'!D21,'2023'!F21,'2023'!H21,'2023'!J21,'2023'!L21,'2023'!N21,'2023'!P21,'2023'!R21,'2023'!T21,'2023'!V21,'2023'!X21)</f>
        <v>0.88636639553235397</v>
      </c>
      <c r="AD21" s="114" t="s">
        <v>17</v>
      </c>
    </row>
    <row r="22" spans="1:31" customFormat="1" ht="14.1" customHeight="1" x14ac:dyDescent="0.15">
      <c r="A22" s="239"/>
      <c r="B22" s="224"/>
      <c r="C22" s="86" t="s">
        <v>51</v>
      </c>
      <c r="D22" s="95">
        <v>4070</v>
      </c>
      <c r="E22" s="122">
        <f>日工会外需国・地域別受注実績2024!D22/'2023'!D22*100</f>
        <v>115.59216131780745</v>
      </c>
      <c r="F22" s="95">
        <v>3013</v>
      </c>
      <c r="G22" s="117">
        <v>89.7</v>
      </c>
      <c r="H22" s="95">
        <v>3510</v>
      </c>
      <c r="I22" s="112">
        <f>日工会外需国・地域別受注実績2024!H22/'2023'!H22*100</f>
        <v>100.22844089091947</v>
      </c>
      <c r="J22" s="95">
        <v>3334</v>
      </c>
      <c r="K22" s="117">
        <f>日工会外需国・地域別受注実績2024!J22/'2023'!J22*100</f>
        <v>91.618576532014288</v>
      </c>
      <c r="L22" s="95">
        <v>3570</v>
      </c>
      <c r="M22" s="117">
        <f>日工会外需国・地域別受注実績2024!L22/'2023'!L22*100</f>
        <v>119.87911349899261</v>
      </c>
      <c r="N22" s="95">
        <v>3644</v>
      </c>
      <c r="O22" s="117">
        <f>日工会外需国・地域別受注実績2024!N22/'2023'!N22*100</f>
        <v>115.17067003792667</v>
      </c>
      <c r="P22" s="95">
        <v>2386</v>
      </c>
      <c r="Q22" s="117">
        <f>日工会外需国・地域別受注実績2024!P22/'2023'!P22*100</f>
        <v>59.635091227193207</v>
      </c>
      <c r="R22" s="95">
        <v>1791</v>
      </c>
      <c r="S22" s="117">
        <f>日工会外需国・地域別受注実績2024!R22/'2023'!R22*100</f>
        <v>63.107822410147996</v>
      </c>
      <c r="T22" s="95">
        <v>1858</v>
      </c>
      <c r="U22" s="117">
        <f>日工会外需国・地域別受注実績2024!T22/'2023'!T22*100</f>
        <v>64.002755769893213</v>
      </c>
      <c r="V22" s="95">
        <v>2863</v>
      </c>
      <c r="W22" s="117">
        <f>日工会外需国・地域別受注実績2024!V22/'2023'!V22*100</f>
        <v>121.26217704362558</v>
      </c>
      <c r="X22" s="282">
        <v>2772</v>
      </c>
      <c r="Y22" s="131">
        <f>日工会外需国・地域別受注実績2024!X22/'2023'!X22*100</f>
        <v>87.888395688015223</v>
      </c>
      <c r="Z22" s="95"/>
      <c r="AA22" s="117">
        <f>日工会外需国・地域別受注実績2024!Z22/'2023'!Z22*100</f>
        <v>0</v>
      </c>
      <c r="AB22" s="95">
        <f t="shared" si="0"/>
        <v>32811</v>
      </c>
      <c r="AC22" s="219">
        <f>+AB22/SUM('2023'!D22,'2023'!F22,'2023'!H22,'2023'!J22,'2023'!L22,'2023'!N22,'2023'!P22,'2023'!R22,'2023'!T22,'2023'!V22,'2023'!X22)</f>
        <v>0.92631489794189892</v>
      </c>
      <c r="AD22" s="114" t="s">
        <v>17</v>
      </c>
    </row>
    <row r="23" spans="1:31" customFormat="1" ht="14.1" customHeight="1" x14ac:dyDescent="0.15">
      <c r="A23" s="239"/>
      <c r="B23" s="225"/>
      <c r="C23" s="128" t="s">
        <v>52</v>
      </c>
      <c r="D23" s="98">
        <v>12867</v>
      </c>
      <c r="E23" s="129">
        <f>日工会外需国・地域別受注実績2024!D23/'2023'!D23*100</f>
        <v>88.92805307899647</v>
      </c>
      <c r="F23" s="98">
        <f>SUM(F18:F22)</f>
        <v>13183</v>
      </c>
      <c r="G23" s="120">
        <v>92.6</v>
      </c>
      <c r="H23" s="98">
        <f>SUM(H18:H22)</f>
        <v>12943</v>
      </c>
      <c r="I23" s="210">
        <f>日工会外需国・地域別受注実績2024!H23/'2023'!H23*100</f>
        <v>84.849875442506885</v>
      </c>
      <c r="J23" s="98">
        <f>SUM(J18:J22)</f>
        <v>12496</v>
      </c>
      <c r="K23" s="120">
        <f>日工会外需国・地域別受注実績2024!J23/'2023'!J23*100</f>
        <v>88.01859547791787</v>
      </c>
      <c r="L23" s="98">
        <f>SUM(L18:L22)</f>
        <v>12969</v>
      </c>
      <c r="M23" s="120">
        <f>日工会外需国・地域別受注実績2024!L23/'2023'!L23*100</f>
        <v>96.038210900473928</v>
      </c>
      <c r="N23" s="98">
        <f>SUM(N18:N22)</f>
        <v>13859</v>
      </c>
      <c r="O23" s="120">
        <f>日工会外需国・地域別受注実績2024!N23/'2023'!N23*100</f>
        <v>92.055795416805054</v>
      </c>
      <c r="P23" s="98">
        <f>SUM(P18:P22)</f>
        <v>11459</v>
      </c>
      <c r="Q23" s="120">
        <f>日工会外需国・地域別受注実績2024!P23/'2023'!P23*100</f>
        <v>78.448688984733352</v>
      </c>
      <c r="R23" s="98">
        <f>SUM(R18:R22)</f>
        <v>7704</v>
      </c>
      <c r="S23" s="120">
        <f>日工会外需国・地域別受注実績2024!R23/'2023'!R23*100</f>
        <v>57.458233890214792</v>
      </c>
      <c r="T23" s="98">
        <f>SUM(T18:T22)</f>
        <v>10471</v>
      </c>
      <c r="U23" s="120">
        <f>日工会外需国・地域別受注実績2024!T23/'2023'!T23*100</f>
        <v>71.129678690306363</v>
      </c>
      <c r="V23" s="98">
        <f>SUM(V18:V22)</f>
        <v>10590</v>
      </c>
      <c r="W23" s="120">
        <f>日工会外需国・地域別受注実績2024!V23/'2023'!V23*100</f>
        <v>80.969493080510745</v>
      </c>
      <c r="X23" s="278">
        <f>SUM(X18:X22)</f>
        <v>10300</v>
      </c>
      <c r="Y23" s="210">
        <f>日工会外需国・地域別受注実績2024!X23/'2023'!X23*100</f>
        <v>74.556641331885629</v>
      </c>
      <c r="Z23" s="98">
        <f>SUM(Z18:Z22)</f>
        <v>0</v>
      </c>
      <c r="AA23" s="120">
        <f>日工会外需国・地域別受注実績2024!Z23/'2023'!Z23*100</f>
        <v>0</v>
      </c>
      <c r="AB23" s="130">
        <f t="shared" si="0"/>
        <v>128841</v>
      </c>
      <c r="AC23" s="215">
        <f>+AB23/SUM('2023'!D23,'2023'!F23,'2023'!H23,'2023'!J23,'2023'!L23,'2023'!N23,'2023'!P23,'2023'!R23,'2023'!T23,'2023'!V23,'2023'!X23)</f>
        <v>0.82407081683690764</v>
      </c>
      <c r="AD23" s="114" t="s">
        <v>17</v>
      </c>
    </row>
    <row r="24" spans="1:31" customFormat="1" ht="14.1" customHeight="1" x14ac:dyDescent="0.15">
      <c r="A24" s="239"/>
      <c r="B24" s="241" t="s">
        <v>53</v>
      </c>
      <c r="C24" s="226"/>
      <c r="D24" s="101">
        <v>3800</v>
      </c>
      <c r="E24" s="211">
        <f>日工会外需国・地域別受注実績2024!D24/'2023'!D24*100</f>
        <v>60.088551549652117</v>
      </c>
      <c r="F24" s="101">
        <v>3749</v>
      </c>
      <c r="G24" s="122">
        <v>75.099999999999994</v>
      </c>
      <c r="H24" s="101">
        <v>4177</v>
      </c>
      <c r="I24" s="112">
        <f>日工会外需国・地域別受注実績2024!H24/'2023'!H24*100</f>
        <v>96.511090573012936</v>
      </c>
      <c r="J24" s="101">
        <v>4437</v>
      </c>
      <c r="K24" s="122">
        <f>日工会外需国・地域別受注実績2024!J24/'2023'!J24*100</f>
        <v>70.305815243226107</v>
      </c>
      <c r="L24" s="101">
        <v>4261</v>
      </c>
      <c r="M24" s="122">
        <f>日工会外需国・地域別受注実績2024!L24/'2023'!L24*100</f>
        <v>103.0471584038694</v>
      </c>
      <c r="N24" s="101">
        <v>3329</v>
      </c>
      <c r="O24" s="122">
        <f>日工会外需国・地域別受注実績2024!N24/'2023'!N24*100</f>
        <v>82.156959526159923</v>
      </c>
      <c r="P24" s="101">
        <v>3005</v>
      </c>
      <c r="Q24" s="122">
        <f>日工会外需国・地域別受注実績2024!P24/'2023'!P24*100</f>
        <v>68.078840054372449</v>
      </c>
      <c r="R24" s="101">
        <v>2936</v>
      </c>
      <c r="S24" s="122">
        <f>日工会外需国・地域別受注実績2024!R24/'2023'!R24*100</f>
        <v>69.131151400988927</v>
      </c>
      <c r="T24" s="101">
        <v>2822</v>
      </c>
      <c r="U24" s="122">
        <f>日工会外需国・地域別受注実績2024!T24/'2023'!T24*100</f>
        <v>49.569646934832249</v>
      </c>
      <c r="V24" s="101">
        <v>5742</v>
      </c>
      <c r="W24" s="122">
        <f>日工会外需国・地域別受注実績2024!V24/'2023'!V24*100</f>
        <v>117.66393442622952</v>
      </c>
      <c r="X24" s="283">
        <v>4114</v>
      </c>
      <c r="Y24" s="121">
        <f>日工会外需国・地域別受注実績2024!X24/'2023'!X24*100</f>
        <v>67.376351130036028</v>
      </c>
      <c r="Z24" s="101"/>
      <c r="AA24" s="122">
        <f>日工会外需国・地域別受注実績2024!Z24/'2023'!Z24*100</f>
        <v>0</v>
      </c>
      <c r="AB24" s="101">
        <f t="shared" si="0"/>
        <v>42372</v>
      </c>
      <c r="AC24" s="220">
        <f>+AB24/SUM('2023'!D24,'2023'!F24,'2023'!H24,'2023'!J24,'2023'!L24,'2023'!N24,'2023'!P24,'2023'!R24,'2023'!T24,'2023'!V24,'2023'!X24)</f>
        <v>0.76366585563665856</v>
      </c>
      <c r="AD24" s="114"/>
    </row>
    <row r="25" spans="1:31" customFormat="1" ht="14.1" customHeight="1" x14ac:dyDescent="0.15">
      <c r="A25" s="239"/>
      <c r="B25" s="132"/>
      <c r="C25" s="145" t="s">
        <v>66</v>
      </c>
      <c r="D25" s="89">
        <v>1291</v>
      </c>
      <c r="E25" s="116">
        <f>日工会外需国・地域別受注実績2024!D25/'2023'!D25*100</f>
        <v>75.629759812536605</v>
      </c>
      <c r="F25" s="89">
        <v>1617</v>
      </c>
      <c r="G25" s="116">
        <v>115.2</v>
      </c>
      <c r="H25" s="89">
        <v>1555</v>
      </c>
      <c r="I25" s="112">
        <f>日工会外需国・地域別受注実績2024!H25/'2023'!H25*100</f>
        <v>82.188160676532775</v>
      </c>
      <c r="J25" s="89">
        <v>1699</v>
      </c>
      <c r="K25" s="115">
        <f>日工会外需国・地域別受注実績2024!J25/'2023'!J25*100</f>
        <v>64.089023010184832</v>
      </c>
      <c r="L25" s="89">
        <v>1854</v>
      </c>
      <c r="M25" s="115">
        <f>日工会外需国・地域別受注実績2024!L25/'2023'!L25*100</f>
        <v>111.41826923076923</v>
      </c>
      <c r="N25" s="89">
        <v>1527</v>
      </c>
      <c r="O25" s="115">
        <f>日工会外需国・地域別受注実績2024!N25/'2023'!N25*100</f>
        <v>105.31034482758621</v>
      </c>
      <c r="P25" s="89">
        <v>1174</v>
      </c>
      <c r="Q25" s="115">
        <f>日工会外需国・地域別受注実績2024!P25/'2023'!P25*100</f>
        <v>67.900520532099478</v>
      </c>
      <c r="R25" s="89">
        <v>1136</v>
      </c>
      <c r="S25" s="115">
        <f>日工会外需国・地域別受注実績2024!R25/'2023'!R25*100</f>
        <v>67.060212514757964</v>
      </c>
      <c r="T25" s="89">
        <v>909</v>
      </c>
      <c r="U25" s="115">
        <f>日工会外需国・地域別受注実績2024!T25/'2023'!T25*100</f>
        <v>69.389312977099237</v>
      </c>
      <c r="V25" s="89">
        <v>1844</v>
      </c>
      <c r="W25" s="115">
        <f>日工会外需国・地域別受注実績2024!V25/'2023'!V25*100</f>
        <v>110.61787642471505</v>
      </c>
      <c r="X25" s="280">
        <v>1693</v>
      </c>
      <c r="Y25" s="121">
        <f>日工会外需国・地域別受注実績2024!X25/'2023'!X25*100</f>
        <v>74.581497797356832</v>
      </c>
      <c r="Z25" s="89"/>
      <c r="AA25" s="115">
        <f>日工会外需国・地域別受注実績2024!Z25/'2023'!Z25*100</f>
        <v>0</v>
      </c>
      <c r="AB25" s="89">
        <f t="shared" si="0"/>
        <v>16299</v>
      </c>
      <c r="AC25" s="212">
        <f>+AB25/SUM('2023'!D25,'2023'!F25,'2023'!H25,'2023'!J25,'2023'!L25,'2023'!N25,'2023'!P25,'2023'!R25,'2023'!T25,'2023'!V25,'2023'!X25)</f>
        <v>0.83851219261240872</v>
      </c>
      <c r="AD25" s="114"/>
    </row>
    <row r="26" spans="1:31" customFormat="1" ht="14.1" customHeight="1" x14ac:dyDescent="0.15">
      <c r="A26" s="239"/>
      <c r="B26" s="132"/>
      <c r="C26" s="145" t="s">
        <v>54</v>
      </c>
      <c r="D26" s="89">
        <v>1697</v>
      </c>
      <c r="E26" s="116">
        <f>日工会外需国・地域別受注実績2024!D26/'2023'!D26*100</f>
        <v>56.02509078903929</v>
      </c>
      <c r="F26" s="89">
        <v>1446</v>
      </c>
      <c r="G26" s="116">
        <v>60.6</v>
      </c>
      <c r="H26" s="89">
        <v>1612</v>
      </c>
      <c r="I26" s="112">
        <f>日工会外需国・地域別受注実績2024!H26/'2023'!H26*100</f>
        <v>208.26873385012919</v>
      </c>
      <c r="J26" s="89">
        <v>2086</v>
      </c>
      <c r="K26" s="115">
        <f>日工会外需国・地域別受注実績2024!J26/'2023'!J26*100</f>
        <v>89.72043010752688</v>
      </c>
      <c r="L26" s="89">
        <v>1888</v>
      </c>
      <c r="M26" s="115">
        <f>日工会外需国・地域別受注実績2024!L26/'2023'!L26*100</f>
        <v>263.68715083798884</v>
      </c>
      <c r="N26" s="89">
        <v>1399</v>
      </c>
      <c r="O26" s="115">
        <f>日工会外需国・地域別受注実績2024!N26/'2023'!N26*100</f>
        <v>112.82258064516128</v>
      </c>
      <c r="P26" s="89">
        <v>1148</v>
      </c>
      <c r="Q26" s="115">
        <f>日工会外需国・地域別受注実績2024!P26/'2023'!P26*100</f>
        <v>75.976174718729311</v>
      </c>
      <c r="R26" s="89">
        <v>1176</v>
      </c>
      <c r="S26" s="115">
        <f>日工会外需国・地域別受注実績2024!R26/'2023'!R26*100</f>
        <v>73.915776241357634</v>
      </c>
      <c r="T26" s="89">
        <v>1256</v>
      </c>
      <c r="U26" s="115">
        <f>日工会外需国・地域別受注実績2024!T26/'2023'!T26*100</f>
        <v>39.721695129664766</v>
      </c>
      <c r="V26" s="89">
        <v>2511</v>
      </c>
      <c r="W26" s="115">
        <f>日工会外需国・地域別受注実績2024!V26/'2023'!V26*100</f>
        <v>117.281644091546</v>
      </c>
      <c r="X26" s="280">
        <v>1602</v>
      </c>
      <c r="Y26" s="121">
        <f>日工会外需国・地域別受注実績2024!X26/'2023'!X26*100</f>
        <v>97.861942577886367</v>
      </c>
      <c r="Z26" s="89"/>
      <c r="AA26" s="115">
        <f>日工会外需国・地域別受注実績2024!Z26/'2023'!Z26*100</f>
        <v>0</v>
      </c>
      <c r="AB26" s="89">
        <f t="shared" si="0"/>
        <v>17821</v>
      </c>
      <c r="AC26" s="212">
        <f>+AB26/SUM('2023'!D26,'2023'!F26,'2023'!H26,'2023'!J26,'2023'!L26,'2023'!N26,'2023'!P26,'2023'!R26,'2023'!T26,'2023'!V26,'2023'!X26)</f>
        <v>0.86876614829620236</v>
      </c>
      <c r="AD26" s="114"/>
    </row>
    <row r="27" spans="1:31" customFormat="1" ht="14.1" customHeight="1" x14ac:dyDescent="0.15">
      <c r="A27" s="239"/>
      <c r="B27" s="133"/>
      <c r="C27" s="145" t="s">
        <v>55</v>
      </c>
      <c r="D27" s="104">
        <v>812</v>
      </c>
      <c r="E27" s="137">
        <f>日工会外需国・地域別受注実績2024!D27/'2023'!D27*100</f>
        <v>53.562005277044854</v>
      </c>
      <c r="F27" s="104">
        <v>653</v>
      </c>
      <c r="G27" s="137">
        <v>66.599999999999994</v>
      </c>
      <c r="H27" s="104">
        <v>741</v>
      </c>
      <c r="I27" s="136">
        <f>日工会外需国・地域別受注実績2024!H27/'2023'!H27*100</f>
        <v>49.465954606141523</v>
      </c>
      <c r="J27" s="104">
        <v>396</v>
      </c>
      <c r="K27" s="136">
        <f>日工会外需国・地域別受注実績2024!J27/'2023'!J27*100</f>
        <v>33.165829145728644</v>
      </c>
      <c r="L27" s="104">
        <v>382</v>
      </c>
      <c r="M27" s="136">
        <f>日工会外需国・地域別受注実績2024!L27/'2023'!L27*100</f>
        <v>22.576832151300234</v>
      </c>
      <c r="N27" s="104">
        <v>256</v>
      </c>
      <c r="O27" s="136">
        <f>日工会外需国・地域別受注実績2024!N27/'2023'!N27*100</f>
        <v>20.15748031496063</v>
      </c>
      <c r="P27" s="104">
        <v>478</v>
      </c>
      <c r="Q27" s="136">
        <f>日工会外需国・地域別受注実績2024!P27/'2023'!P27*100</f>
        <v>57.040572792362767</v>
      </c>
      <c r="R27" s="104">
        <v>306</v>
      </c>
      <c r="S27" s="136">
        <f>日工会外需国・地域別受注実績2024!R27/'2023'!R27*100</f>
        <v>32.727272727272727</v>
      </c>
      <c r="T27" s="104">
        <v>654</v>
      </c>
      <c r="U27" s="136">
        <f>日工会外需国・地域別受注実績2024!T27/'2023'!T27*100</f>
        <v>58.340767172167709</v>
      </c>
      <c r="V27" s="104">
        <v>563</v>
      </c>
      <c r="W27" s="136">
        <f>日工会外需国・地域別受注実績2024!V27/'2023'!V27*100</f>
        <v>72.7390180878553</v>
      </c>
      <c r="X27" s="284">
        <v>661</v>
      </c>
      <c r="Y27" s="131">
        <f>日工会外需国・地域別受注実績2024!X27/'2023'!X27*100</f>
        <v>37.344632768361578</v>
      </c>
      <c r="Z27" s="104"/>
      <c r="AA27" s="136">
        <f>日工会外需国・地域別受注実績2024!Z27/'2023'!Z27*100</f>
        <v>0</v>
      </c>
      <c r="AB27" s="104">
        <f t="shared" si="0"/>
        <v>5902</v>
      </c>
      <c r="AC27" s="219">
        <f>+AB27/SUM('2023'!D27,'2023'!F27,'2023'!H27,'2023'!J27,'2023'!L27,'2023'!N27,'2023'!P27,'2023'!R27,'2023'!T27,'2023'!V27,'2023'!X27)</f>
        <v>0.43432187798955035</v>
      </c>
      <c r="AD27" s="114"/>
    </row>
    <row r="28" spans="1:31" customFormat="1" ht="14.1" customHeight="1" x14ac:dyDescent="0.15">
      <c r="A28" s="239"/>
      <c r="B28" s="242" t="s">
        <v>56</v>
      </c>
      <c r="C28" s="226"/>
      <c r="D28" s="61">
        <v>70</v>
      </c>
      <c r="E28" s="121">
        <f>日工会外需国・地域別受注実績2024!D28/'2023'!D28*100</f>
        <v>83.333333333333343</v>
      </c>
      <c r="F28" s="61">
        <v>200</v>
      </c>
      <c r="G28" s="121">
        <v>107.5</v>
      </c>
      <c r="H28" s="61">
        <v>131</v>
      </c>
      <c r="I28" s="112">
        <f>日工会外需国・地域別受注実績2024!H28/'2023'!H28*100</f>
        <v>76.608187134502927</v>
      </c>
      <c r="J28" s="61">
        <v>10</v>
      </c>
      <c r="K28" s="112">
        <f>日工会外需国・地域別受注実績2024!J28/'2023'!J28*100</f>
        <v>3.7878787878787881</v>
      </c>
      <c r="L28" s="61">
        <v>26</v>
      </c>
      <c r="M28" s="112">
        <f>日工会外需国・地域別受注実績2024!L28/'2023'!L28*100</f>
        <v>10.833333333333334</v>
      </c>
      <c r="N28" s="61">
        <v>107</v>
      </c>
      <c r="O28" s="112">
        <f>日工会外需国・地域別受注実績2024!N28/'2023'!N28*100</f>
        <v>46.929824561403507</v>
      </c>
      <c r="P28" s="61">
        <v>239</v>
      </c>
      <c r="Q28" s="112">
        <f>日工会外需国・地域別受注実績2024!P28/'2023'!P28*100</f>
        <v>770.9677419354839</v>
      </c>
      <c r="R28" s="61">
        <v>63</v>
      </c>
      <c r="S28" s="112">
        <f>日工会外需国・地域別受注実績2024!R28/'2023'!R28*100</f>
        <v>286.36363636363637</v>
      </c>
      <c r="T28" s="61">
        <v>205</v>
      </c>
      <c r="U28" s="112">
        <f>日工会外需国・地域別受注実績2024!T28/'2023'!T28*100</f>
        <v>105.67010309278351</v>
      </c>
      <c r="V28" s="61">
        <v>135</v>
      </c>
      <c r="W28" s="112">
        <f>日工会外需国・地域別受注実績2024!V28/'2023'!V28*100</f>
        <v>56.72268907563025</v>
      </c>
      <c r="X28" s="279">
        <v>-12</v>
      </c>
      <c r="Y28" s="211" t="s">
        <v>64</v>
      </c>
      <c r="Z28" s="61"/>
      <c r="AA28" s="112">
        <f>日工会外需国・地域別受注実績2024!Z28/'2023'!Z28*100</f>
        <v>0</v>
      </c>
      <c r="AB28" s="61">
        <f t="shared" si="0"/>
        <v>1174</v>
      </c>
      <c r="AC28" s="208">
        <f>+AB28/SUM('2023'!D28,'2023'!F28,'2023'!H28,'2023'!J28,'2023'!L28,'2023'!N28,'2023'!P28,'2023'!R28,'2023'!T28,'2023'!V28,'2023'!X28)</f>
        <v>0.61369576581285934</v>
      </c>
      <c r="AD28" s="114" t="s">
        <v>17</v>
      </c>
    </row>
    <row r="29" spans="1:31" customFormat="1" ht="14.1" customHeight="1" x14ac:dyDescent="0.15">
      <c r="A29" s="239"/>
      <c r="B29" s="243" t="s">
        <v>57</v>
      </c>
      <c r="C29" s="243"/>
      <c r="D29" s="146">
        <v>4</v>
      </c>
      <c r="E29" s="135" t="s">
        <v>64</v>
      </c>
      <c r="F29" s="102">
        <v>8</v>
      </c>
      <c r="G29" s="134">
        <v>160</v>
      </c>
      <c r="H29" s="102">
        <v>6</v>
      </c>
      <c r="I29" s="112">
        <f>日工会外需国・地域別受注実績2024!H29/'2023'!H29*100</f>
        <v>35.294117647058826</v>
      </c>
      <c r="J29" s="102">
        <v>7</v>
      </c>
      <c r="K29" s="134" t="s">
        <v>64</v>
      </c>
      <c r="L29" s="102">
        <v>7</v>
      </c>
      <c r="M29" s="134">
        <f>日工会外需国・地域別受注実績2024!L29/'2023'!L29*100</f>
        <v>29.166666666666668</v>
      </c>
      <c r="N29" s="102">
        <v>7</v>
      </c>
      <c r="O29" s="134">
        <f>日工会外需国・地域別受注実績2024!N29/'2023'!N29*100</f>
        <v>21.212121212121211</v>
      </c>
      <c r="P29" s="102">
        <v>7</v>
      </c>
      <c r="Q29" s="134">
        <f>日工会外需国・地域別受注実績2024!P29/'2023'!P29*100</f>
        <v>7.4468085106382977</v>
      </c>
      <c r="R29" s="102">
        <v>5</v>
      </c>
      <c r="S29" s="134" t="s">
        <v>79</v>
      </c>
      <c r="T29" s="102">
        <v>5</v>
      </c>
      <c r="U29" s="134">
        <f>日工会外需国・地域別受注実績2024!T29/'2023'!T29*100</f>
        <v>6.0975609756097562</v>
      </c>
      <c r="V29" s="102">
        <v>42</v>
      </c>
      <c r="W29" s="134">
        <f>日工会外需国・地域別受注実績2024!V29/'2023'!V29*100</f>
        <v>300</v>
      </c>
      <c r="X29" s="285">
        <v>14</v>
      </c>
      <c r="Y29" s="137">
        <f>日工会外需国・地域別受注実績2024!X29/'2023'!X29*100</f>
        <v>200</v>
      </c>
      <c r="Z29" s="102"/>
      <c r="AA29" s="134">
        <f>日工会外需国・地域別受注実績2024!Z29/'2023'!Z29*100</f>
        <v>0</v>
      </c>
      <c r="AB29" s="146">
        <f t="shared" si="0"/>
        <v>112</v>
      </c>
      <c r="AC29" s="222">
        <f>+AB29/SUM('2023'!D29,'2023'!F29,'2023'!H29,'2023'!J29,'2023'!L29,'2023'!N29,'2023'!P29,'2023'!R29,'2023'!T29,'2023'!V29,'2023'!X29)</f>
        <v>0.4375</v>
      </c>
      <c r="AD29" s="114" t="s">
        <v>17</v>
      </c>
      <c r="AE29" s="103"/>
    </row>
    <row r="30" spans="1:31" customFormat="1" ht="14.1" customHeight="1" x14ac:dyDescent="0.15">
      <c r="A30" s="240"/>
      <c r="B30" s="227" t="s">
        <v>21</v>
      </c>
      <c r="C30" s="227"/>
      <c r="D30" s="97">
        <f>SUM(D23:D24,D28:D29)</f>
        <v>16741</v>
      </c>
      <c r="E30" s="119">
        <f>日工会外需国・地域別受注実績2024!D30/'2023'!D30*100</f>
        <v>80.311825377788438</v>
      </c>
      <c r="F30" s="97">
        <f>SUM(F23:F24,F28:F29)</f>
        <v>17140</v>
      </c>
      <c r="G30" s="125">
        <v>88.2</v>
      </c>
      <c r="H30" s="97">
        <f>SUM(H23:H24,H28:H29)</f>
        <v>17257</v>
      </c>
      <c r="I30" s="210">
        <f>日工会外需国・地域別受注実績2024!H30/'2023'!H30*100</f>
        <v>87.288821446636319</v>
      </c>
      <c r="J30" s="97">
        <f>SUM(J23:J24,J28:J29)</f>
        <v>16950</v>
      </c>
      <c r="K30" s="125">
        <f>日工会外需国・地域別受注実績2024!J30/'2023'!J30*100</f>
        <v>81.584520600693111</v>
      </c>
      <c r="L30" s="97">
        <f>SUM(L23:L24,L28:L29)</f>
        <v>17263</v>
      </c>
      <c r="M30" s="125">
        <f>日工会外需国・地域別受注実績2024!L30/'2023'!L30*100</f>
        <v>96.425180137407139</v>
      </c>
      <c r="N30" s="97">
        <f>SUM(N23:N24,N28:N29)</f>
        <v>17302</v>
      </c>
      <c r="O30" s="125">
        <f>日工会外需国・地域別受注実績2024!N30/'2023'!N30*100</f>
        <v>89.332920280875669</v>
      </c>
      <c r="P30" s="97">
        <f>SUM(P23:P24,P28:P29)</f>
        <v>14710</v>
      </c>
      <c r="Q30" s="125">
        <f>日工会外需国・地域別受注実績2024!P30/'2023'!P30*100</f>
        <v>76.830669591559598</v>
      </c>
      <c r="R30" s="97">
        <f>SUM(R23:R24,R28:R29)</f>
        <v>10708</v>
      </c>
      <c r="S30" s="125">
        <f>日工会外需国・地域別受注実績2024!R30/'2023'!R30*100</f>
        <v>60.548487418716427</v>
      </c>
      <c r="T30" s="97">
        <f>SUM(T23:T24,T28:T29)</f>
        <v>13503</v>
      </c>
      <c r="U30" s="125">
        <f>日工会外需国・地域別受注実績2024!T30/'2023'!T30*100</f>
        <v>65.263412276462063</v>
      </c>
      <c r="V30" s="97">
        <f>SUM(V23:V24,V28:V29)</f>
        <v>16509</v>
      </c>
      <c r="W30" s="125">
        <f>日工会外需国・地域別受注実績2024!V30/'2023'!V30*100</f>
        <v>90.654000329471202</v>
      </c>
      <c r="X30" s="277">
        <f>SUM(X23:X24,X28:X29)</f>
        <v>14416</v>
      </c>
      <c r="Y30" s="210">
        <f>日工会外需国・地域別受注実績2024!X30/'2023'!X30*100</f>
        <v>71.426448000792746</v>
      </c>
      <c r="Z30" s="97">
        <f>SUM(Z23:Z24,Z28:Z29)</f>
        <v>0</v>
      </c>
      <c r="AA30" s="125">
        <f>日工会外需国・地域別受注実績2024!Z30/'2023'!Z30*100</f>
        <v>0</v>
      </c>
      <c r="AB30" s="97">
        <f t="shared" si="0"/>
        <v>172499</v>
      </c>
      <c r="AC30" s="215">
        <f>+AB30/SUM('2023'!D30,'2023'!F30,'2023'!H30,'2023'!J30,'2023'!L30,'2023'!N30,'2023'!P30,'2023'!R30,'2023'!T30,'2023'!V30,'2023'!X30)</f>
        <v>0.8060663267928655</v>
      </c>
      <c r="AD30" s="114" t="s">
        <v>17</v>
      </c>
      <c r="AE30" s="103"/>
    </row>
    <row r="31" spans="1:31" customFormat="1" ht="14.1" customHeight="1" x14ac:dyDescent="0.15">
      <c r="A31" s="223" t="s">
        <v>29</v>
      </c>
      <c r="B31" s="226" t="s">
        <v>30</v>
      </c>
      <c r="C31" s="227"/>
      <c r="D31" s="61">
        <v>21052</v>
      </c>
      <c r="E31" s="112">
        <f>日工会外需国・地域別受注実績2024!D31/'2023'!D31*100</f>
        <v>92.605463423217344</v>
      </c>
      <c r="F31" s="61">
        <v>22585</v>
      </c>
      <c r="G31" s="112">
        <v>106</v>
      </c>
      <c r="H31" s="61">
        <v>24191</v>
      </c>
      <c r="I31" s="112">
        <f>日工会外需国・地域別受注実績2024!H31/'2023'!H31*100</f>
        <v>94.755189972581277</v>
      </c>
      <c r="J31" s="61">
        <v>18899</v>
      </c>
      <c r="K31" s="112">
        <f>日工会外需国・地域別受注実績2024!J31/'2023'!J31*100</f>
        <v>76.601005188067447</v>
      </c>
      <c r="L31" s="61">
        <v>23600</v>
      </c>
      <c r="M31" s="112">
        <f>日工会外需国・地域別受注実績2024!L31/'2023'!L31*100</f>
        <v>106.27279686585311</v>
      </c>
      <c r="N31" s="61">
        <v>21393</v>
      </c>
      <c r="O31" s="112">
        <f>日工会外需国・地域別受注実績2024!N31/'2023'!N31*100</f>
        <v>96.023160824094433</v>
      </c>
      <c r="P31" s="61">
        <v>22966</v>
      </c>
      <c r="Q31" s="112">
        <f>日工会外需国・地域別受注実績2024!P31/'2023'!P31*100</f>
        <v>117.90132963704502</v>
      </c>
      <c r="R31" s="61">
        <v>20507</v>
      </c>
      <c r="S31" s="112">
        <f>日工会外需国・地域別受注実績2024!R31/'2023'!R31*100</f>
        <v>91.126022040526138</v>
      </c>
      <c r="T31" s="61">
        <v>22158</v>
      </c>
      <c r="U31" s="112">
        <f>日工会外需国・地域別受注実績2024!T31/'2023'!T31*100</f>
        <v>76.475460757920899</v>
      </c>
      <c r="V31" s="61">
        <v>17423</v>
      </c>
      <c r="W31" s="112">
        <f>日工会外需国・地域別受注実績2024!V31/'2023'!V31*100</f>
        <v>70.575606594563951</v>
      </c>
      <c r="X31" s="279">
        <v>23577</v>
      </c>
      <c r="Y31" s="121">
        <f>日工会外需国・地域別受注実績2024!X31/'2023'!X31*100</f>
        <v>100.25087167276129</v>
      </c>
      <c r="Z31" s="61"/>
      <c r="AA31" s="112">
        <f>日工会外需国・地域別受注実績2024!Z31/'2023'!Z31*100</f>
        <v>0</v>
      </c>
      <c r="AB31" s="61">
        <f t="shared" si="0"/>
        <v>238351</v>
      </c>
      <c r="AC31" s="220">
        <f>+AB31/SUM('2023'!D31,'2023'!F31,'2023'!H31,'2023'!J31,'2023'!L31,'2023'!N31,'2023'!P31,'2023'!R31,'2023'!T31,'2023'!V31,'2023'!X31)</f>
        <v>0.92421722018650998</v>
      </c>
      <c r="AD31" s="114" t="s">
        <v>17</v>
      </c>
      <c r="AE31" s="103"/>
    </row>
    <row r="32" spans="1:31" customFormat="1" ht="14.1" customHeight="1" x14ac:dyDescent="0.15">
      <c r="A32" s="224"/>
      <c r="B32" s="226" t="s">
        <v>31</v>
      </c>
      <c r="C32" s="227"/>
      <c r="D32" s="89">
        <v>1748</v>
      </c>
      <c r="E32" s="112">
        <f>日工会外需国・地域別受注実績2024!D32/'2023'!D32*100</f>
        <v>141.0815173527038</v>
      </c>
      <c r="F32" s="89">
        <v>1403</v>
      </c>
      <c r="G32" s="115">
        <v>127.4</v>
      </c>
      <c r="H32" s="89">
        <v>1447</v>
      </c>
      <c r="I32" s="112">
        <f>日工会外需国・地域別受注実績2024!H32/'2023'!H32*100</f>
        <v>92.875481386392806</v>
      </c>
      <c r="J32" s="89">
        <v>2169</v>
      </c>
      <c r="K32" s="115">
        <f>日工会外需国・地域別受注実績2024!J32/'2023'!J32*100</f>
        <v>191.77718832891247</v>
      </c>
      <c r="L32" s="89">
        <v>1666</v>
      </c>
      <c r="M32" s="115">
        <f>日工会外需国・地域別受注実績2024!L32/'2023'!L32*100</f>
        <v>102.83950617283951</v>
      </c>
      <c r="N32" s="89">
        <v>1333</v>
      </c>
      <c r="O32" s="115">
        <f>日工会外需国・地域別受注実績2024!N32/'2023'!N32*100</f>
        <v>83.521303258145366</v>
      </c>
      <c r="P32" s="89">
        <v>1508</v>
      </c>
      <c r="Q32" s="115">
        <f>日工会外需国・地域別受注実績2024!P32/'2023'!P32*100</f>
        <v>64.170212765957444</v>
      </c>
      <c r="R32" s="89">
        <v>894</v>
      </c>
      <c r="S32" s="115">
        <f>日工会外需国・地域別受注実績2024!R32/'2023'!R32*100</f>
        <v>53.532934131736532</v>
      </c>
      <c r="T32" s="89">
        <v>1323</v>
      </c>
      <c r="U32" s="115">
        <f>日工会外需国・地域別受注実績2024!T32/'2023'!T32*100</f>
        <v>51.498637602179841</v>
      </c>
      <c r="V32" s="89">
        <v>2560</v>
      </c>
      <c r="W32" s="115">
        <f>日工会外需国・地域別受注実績2024!V32/'2023'!V32*100</f>
        <v>177.65440666204023</v>
      </c>
      <c r="X32" s="280">
        <v>1566</v>
      </c>
      <c r="Y32" s="121">
        <f>日工会外需国・地域別受注実績2024!X32/'2023'!X32*100</f>
        <v>99.491740787801774</v>
      </c>
      <c r="Z32" s="89"/>
      <c r="AA32" s="115">
        <f>日工会外需国・地域別受注実績2024!Z32/'2023'!Z32*100</f>
        <v>0</v>
      </c>
      <c r="AB32" s="89">
        <f t="shared" si="0"/>
        <v>17617</v>
      </c>
      <c r="AC32" s="212">
        <f>+AB32/SUM('2023'!D32,'2023'!F32,'2023'!H32,'2023'!J32,'2023'!L32,'2023'!N32,'2023'!P32,'2023'!R32,'2023'!T32,'2023'!V32,'2023'!X32)</f>
        <v>0.98700207294526299</v>
      </c>
      <c r="AD32" s="114" t="s">
        <v>17</v>
      </c>
      <c r="AE32" s="103"/>
    </row>
    <row r="33" spans="1:31" customFormat="1" ht="14.1" customHeight="1" x14ac:dyDescent="0.15">
      <c r="A33" s="224"/>
      <c r="B33" s="226" t="s">
        <v>32</v>
      </c>
      <c r="C33" s="227"/>
      <c r="D33" s="104">
        <v>1525</v>
      </c>
      <c r="E33" s="122">
        <f>日工会外需国・地域別受注実績2024!D33/'2023'!D33*100</f>
        <v>102.07496653279786</v>
      </c>
      <c r="F33" s="104">
        <v>1657</v>
      </c>
      <c r="G33" s="136">
        <v>190.2</v>
      </c>
      <c r="H33" s="104">
        <v>2582</v>
      </c>
      <c r="I33" s="112">
        <f>日工会外需国・地域別受注実績2024!H33/'2023'!H33*100</f>
        <v>298.15242494226328</v>
      </c>
      <c r="J33" s="104">
        <v>1632</v>
      </c>
      <c r="K33" s="136">
        <f>日工会外需国・地域別受注実績2024!J33/'2023'!J33*100</f>
        <v>193.3649289099526</v>
      </c>
      <c r="L33" s="104">
        <v>2366</v>
      </c>
      <c r="M33" s="136">
        <f>日工会外需国・地域別受注実績2024!L33/'2023'!L33*100</f>
        <v>156.27476882430648</v>
      </c>
      <c r="N33" s="104">
        <v>876</v>
      </c>
      <c r="O33" s="136">
        <f>日工会外需国・地域別受注実績2024!N33/'2023'!N33*100</f>
        <v>37.102922490470142</v>
      </c>
      <c r="P33" s="104">
        <v>2469</v>
      </c>
      <c r="Q33" s="136">
        <f>日工会外需国・地域別受注実績2024!P33/'2023'!P33*100</f>
        <v>89.879868947943208</v>
      </c>
      <c r="R33" s="104">
        <v>1579</v>
      </c>
      <c r="S33" s="136">
        <f>日工会外需国・地域別受注実績2024!R33/'2023'!R33*100</f>
        <v>255.08885298869143</v>
      </c>
      <c r="T33" s="104">
        <v>1296</v>
      </c>
      <c r="U33" s="136">
        <f>日工会外需国・地域別受注実績2024!T33/'2023'!T33*100</f>
        <v>49.35262757044935</v>
      </c>
      <c r="V33" s="104">
        <v>1220</v>
      </c>
      <c r="W33" s="136">
        <f>日工会外需国・地域別受注実績2024!V33/'2023'!V33*100</f>
        <v>85.734364019676732</v>
      </c>
      <c r="X33" s="284">
        <v>1095</v>
      </c>
      <c r="Y33" s="131">
        <f>日工会外需国・地域別受注実績2024!X33/'2023'!X33*100</f>
        <v>68.139390168014941</v>
      </c>
      <c r="Z33" s="104"/>
      <c r="AA33" s="136">
        <f>日工会外需国・地域別受注実績2024!Z33/'2023'!Z33*100</f>
        <v>0</v>
      </c>
      <c r="AB33" s="104">
        <f t="shared" si="0"/>
        <v>18297</v>
      </c>
      <c r="AC33" s="219">
        <f>+AB33/SUM('2023'!D33,'2023'!F33,'2023'!H33,'2023'!J33,'2023'!L33,'2023'!N33,'2023'!P33,'2023'!R33,'2023'!T33,'2023'!V33,'2023'!X33)</f>
        <v>1.0780697619608768</v>
      </c>
      <c r="AD33" s="114" t="s">
        <v>17</v>
      </c>
      <c r="AE33" s="103"/>
    </row>
    <row r="34" spans="1:31" customFormat="1" ht="14.1" customHeight="1" x14ac:dyDescent="0.15">
      <c r="A34" s="225"/>
      <c r="B34" s="227" t="s">
        <v>21</v>
      </c>
      <c r="C34" s="227"/>
      <c r="D34" s="93">
        <f>SUM(D31:D33)</f>
        <v>24325</v>
      </c>
      <c r="E34" s="119">
        <f>日工会外需国・地域別受注実績2024!D34/'2023'!D34*100</f>
        <v>95.519516217702034</v>
      </c>
      <c r="F34" s="93">
        <f>SUM(F31:F33)</f>
        <v>25645</v>
      </c>
      <c r="G34" s="125">
        <v>110.1</v>
      </c>
      <c r="H34" s="93">
        <f>SUM(H31:H33)</f>
        <v>28220</v>
      </c>
      <c r="I34" s="210">
        <f>日工会外需国・地域別受注実績2024!H34/'2023'!H34*100</f>
        <v>100.95156328253559</v>
      </c>
      <c r="J34" s="93">
        <f>SUM(J31:J33)</f>
        <v>22700</v>
      </c>
      <c r="K34" s="125">
        <f>日工会外需国・地域別受注実績2024!J34/'2023'!J34*100</f>
        <v>85.187826021690995</v>
      </c>
      <c r="L34" s="93">
        <f>SUM(L31:L33)</f>
        <v>27632</v>
      </c>
      <c r="M34" s="125">
        <f>日工会外需国・地域別受注実績2024!L34/'2023'!L34*100</f>
        <v>109.04068505583837</v>
      </c>
      <c r="N34" s="93">
        <f>SUM(N31:N33)</f>
        <v>23602</v>
      </c>
      <c r="O34" s="125">
        <f>日工会外需国・地域別受注実績2024!N34/'2023'!N34*100</f>
        <v>89.960359810946784</v>
      </c>
      <c r="P34" s="93">
        <f>SUM(P31:P33)</f>
        <v>26943</v>
      </c>
      <c r="Q34" s="125">
        <f>日工会外需国・地域別受注実績2024!P34/'2023'!P34*100</f>
        <v>109.63134765625</v>
      </c>
      <c r="R34" s="93">
        <f>SUM(R31:R33)</f>
        <v>22980</v>
      </c>
      <c r="S34" s="125">
        <f>日工会外需国・地域別受注実績2024!R34/'2023'!R34*100</f>
        <v>92.687452103416291</v>
      </c>
      <c r="T34" s="93">
        <f>SUM(T31:T33)</f>
        <v>24777</v>
      </c>
      <c r="U34" s="125">
        <f>日工会外需国・地域別受注実績2024!T34/'2023'!T34*100</f>
        <v>72.513096666569112</v>
      </c>
      <c r="V34" s="93">
        <f>SUM(V31:V33)</f>
        <v>21203</v>
      </c>
      <c r="W34" s="125">
        <f>日工会外需国・地域別受注実績2024!V34/'2023'!V34*100</f>
        <v>76.959094043773362</v>
      </c>
      <c r="X34" s="275">
        <f>SUM(X31:X33)</f>
        <v>26238</v>
      </c>
      <c r="Y34" s="210">
        <f>日工会外需国・地域別受注実績2024!X34/'2023'!X34*100</f>
        <v>98.273343570920261</v>
      </c>
      <c r="Z34" s="93">
        <f>SUM(Z31:Z33)</f>
        <v>0</v>
      </c>
      <c r="AA34" s="125">
        <f>日工会外需国・地域別受注実績2024!Z34/'2023'!Z34*100</f>
        <v>0</v>
      </c>
      <c r="AB34" s="93">
        <f t="shared" si="0"/>
        <v>274265</v>
      </c>
      <c r="AC34" s="215">
        <f>+AB34/SUM('2023'!D34,'2023'!F34,'2023'!H34,'2023'!J34,'2023'!L34,'2023'!N34,'2023'!P34,'2023'!R34,'2023'!T34,'2023'!V34,'2023'!X34)</f>
        <v>0.93696620615203818</v>
      </c>
      <c r="AD34" s="114" t="s">
        <v>17</v>
      </c>
      <c r="AE34" s="103"/>
    </row>
    <row r="35" spans="1:31" customFormat="1" ht="14.1" customHeight="1" x14ac:dyDescent="0.15">
      <c r="A35" s="223" t="s">
        <v>33</v>
      </c>
      <c r="B35" s="226" t="s">
        <v>34</v>
      </c>
      <c r="C35" s="227"/>
      <c r="D35" s="61">
        <v>455</v>
      </c>
      <c r="E35" s="112">
        <f>日工会外需国・地域別受注実績2024!D35/'2023'!D35*100</f>
        <v>52.540415704387989</v>
      </c>
      <c r="F35" s="61">
        <v>1094</v>
      </c>
      <c r="G35" s="112">
        <v>128.69999999999999</v>
      </c>
      <c r="H35" s="61">
        <v>1241</v>
      </c>
      <c r="I35" s="112">
        <f>日工会外需国・地域別受注実績2024!H35/'2023'!H35*100</f>
        <v>141.99084668192219</v>
      </c>
      <c r="J35" s="61">
        <v>1705</v>
      </c>
      <c r="K35" s="112">
        <f>日工会外需国・地域別受注実績2024!J35/'2023'!J35*100</f>
        <v>203.9473684210526</v>
      </c>
      <c r="L35" s="61">
        <v>693</v>
      </c>
      <c r="M35" s="112">
        <f>日工会外需国・地域別受注実績2024!L35/'2023'!L35*100</f>
        <v>60.683012259194392</v>
      </c>
      <c r="N35" s="61">
        <v>642</v>
      </c>
      <c r="O35" s="112">
        <f>日工会外需国・地域別受注実績2024!N35/'2023'!N35*100</f>
        <v>45.371024734982335</v>
      </c>
      <c r="P35" s="61">
        <v>1013</v>
      </c>
      <c r="Q35" s="112">
        <f>日工会外需国・地域別受注実績2024!P35/'2023'!P35*100</f>
        <v>183.51449275362319</v>
      </c>
      <c r="R35" s="61">
        <v>411</v>
      </c>
      <c r="S35" s="112">
        <f>日工会外需国・地域別受注実績2024!R35/'2023'!R35*100</f>
        <v>44.051446945337617</v>
      </c>
      <c r="T35" s="61">
        <v>454</v>
      </c>
      <c r="U35" s="112">
        <f>日工会外需国・地域別受注実績2024!T35/'2023'!T35*100</f>
        <v>69.418960244648318</v>
      </c>
      <c r="V35" s="61">
        <v>661</v>
      </c>
      <c r="W35" s="112">
        <f>日工会外需国・地域別受注実績2024!V35/'2023'!V35*100</f>
        <v>75.370581527936139</v>
      </c>
      <c r="X35" s="279">
        <v>587</v>
      </c>
      <c r="Y35" s="121">
        <f>日工会外需国・地域別受注実績2024!X35/'2023'!X35*100</f>
        <v>62.248144220572641</v>
      </c>
      <c r="Z35" s="61"/>
      <c r="AA35" s="112">
        <f>日工会外需国・地域別受注実績2024!Z35/'2023'!Z35*100</f>
        <v>0</v>
      </c>
      <c r="AB35" s="61">
        <f t="shared" si="0"/>
        <v>8956</v>
      </c>
      <c r="AC35" s="220">
        <f>+AB35/SUM('2023'!D35,'2023'!F35,'2023'!H35,'2023'!J35,'2023'!L35,'2023'!N35,'2023'!P35,'2023'!R35,'2023'!T35,'2023'!V35,'2023'!X35)</f>
        <v>0.90082478374572517</v>
      </c>
      <c r="AD35" s="114" t="s">
        <v>17</v>
      </c>
      <c r="AE35" s="103"/>
    </row>
    <row r="36" spans="1:31" customFormat="1" ht="14.1" customHeight="1" x14ac:dyDescent="0.15">
      <c r="A36" s="224"/>
      <c r="B36" s="226" t="s">
        <v>20</v>
      </c>
      <c r="C36" s="227"/>
      <c r="D36" s="104">
        <v>213</v>
      </c>
      <c r="E36" s="122">
        <f>日工会外需国・地域別受注実績2024!D36/'2023'!D36*100</f>
        <v>560.52631578947376</v>
      </c>
      <c r="F36" s="104">
        <v>20</v>
      </c>
      <c r="G36" s="136">
        <v>2000</v>
      </c>
      <c r="H36" s="104">
        <v>27</v>
      </c>
      <c r="I36" s="112">
        <f>日工会外需国・地域別受注実績2024!H36/'2023'!H36*100</f>
        <v>61.363636363636367</v>
      </c>
      <c r="J36" s="104">
        <v>33</v>
      </c>
      <c r="K36" s="136">
        <f>日工会外需国・地域別受注実績2024!J36/'2023'!J36*100</f>
        <v>33.333333333333329</v>
      </c>
      <c r="L36" s="104">
        <v>128</v>
      </c>
      <c r="M36" s="136">
        <f>日工会外需国・地域別受注実績2024!L36/'2023'!L36*100</f>
        <v>119.62616822429905</v>
      </c>
      <c r="N36" s="104">
        <v>3465</v>
      </c>
      <c r="O36" s="136">
        <v>17325</v>
      </c>
      <c r="P36" s="104">
        <v>72</v>
      </c>
      <c r="Q36" s="136">
        <f>日工会外需国・地域別受注実績2024!P36/'2023'!P36*100</f>
        <v>135.84905660377359</v>
      </c>
      <c r="R36" s="104">
        <v>36</v>
      </c>
      <c r="S36" s="136">
        <f>日工会外需国・地域別受注実績2024!R36/'2023'!R36*100</f>
        <v>133.33333333333331</v>
      </c>
      <c r="T36" s="104">
        <v>246</v>
      </c>
      <c r="U36" s="136">
        <f>日工会外需国・地域別受注実績2024!T36/'2023'!T36*100</f>
        <v>683.33333333333326</v>
      </c>
      <c r="V36" s="104">
        <v>215</v>
      </c>
      <c r="W36" s="136">
        <f>日工会外需国・地域別受注実績2024!V36/'2023'!V36*100</f>
        <v>2150</v>
      </c>
      <c r="X36" s="284">
        <v>113</v>
      </c>
      <c r="Y36" s="131">
        <f>日工会外需国・地域別受注実績2024!X36/'2023'!X36*100</f>
        <v>171.21212121212122</v>
      </c>
      <c r="Z36" s="104"/>
      <c r="AA36" s="136" t="s">
        <v>80</v>
      </c>
      <c r="AB36" s="104">
        <f t="shared" si="0"/>
        <v>4568</v>
      </c>
      <c r="AC36" s="219">
        <f>+AB36/SUM('2023'!D36,'2023'!F36,'2023'!H36,'2023'!J36,'2023'!L36,'2023'!N36,'2023'!P36,'2023'!R36,'2023'!T36,'2023'!V36,'2023'!X36)</f>
        <v>9.1177644710578836</v>
      </c>
      <c r="AD36" s="114" t="s">
        <v>17</v>
      </c>
      <c r="AE36" s="103"/>
    </row>
    <row r="37" spans="1:31" customFormat="1" ht="14.1" customHeight="1" x14ac:dyDescent="0.15">
      <c r="A37" s="225"/>
      <c r="B37" s="227" t="s">
        <v>21</v>
      </c>
      <c r="C37" s="227"/>
      <c r="D37" s="93">
        <f>SUM(D35:D36)</f>
        <v>668</v>
      </c>
      <c r="E37" s="119">
        <f>日工会外需国・地域別受注実績2024!D37/'2023'!D37*100</f>
        <v>73.893805309734518</v>
      </c>
      <c r="F37" s="93">
        <f>SUM(F35:F36)</f>
        <v>1114</v>
      </c>
      <c r="G37" s="125">
        <v>130.9</v>
      </c>
      <c r="H37" s="93">
        <f>SUM(H35:H36)</f>
        <v>1268</v>
      </c>
      <c r="I37" s="210">
        <f>日工会外需国・地域別受注実績2024!H37/'2023'!H37*100</f>
        <v>138.12636165577342</v>
      </c>
      <c r="J37" s="93">
        <f>SUM(J35:J36)</f>
        <v>1738</v>
      </c>
      <c r="K37" s="125">
        <f>日工会外需国・地域別受注実績2024!J37/'2023'!J37*100</f>
        <v>185.88235294117646</v>
      </c>
      <c r="L37" s="93">
        <f>SUM(L35:L36)</f>
        <v>821</v>
      </c>
      <c r="M37" s="125">
        <f>日工会外需国・地域別受注実績2024!L37/'2023'!L37*100</f>
        <v>65.732586068855085</v>
      </c>
      <c r="N37" s="93">
        <f>SUM(N35:N36)</f>
        <v>4107</v>
      </c>
      <c r="O37" s="125">
        <f>日工会外需国・地域別受注実績2024!N37/'2023'!N37*100</f>
        <v>286.20209059233451</v>
      </c>
      <c r="P37" s="93">
        <f>SUM(P35:P36)</f>
        <v>1085</v>
      </c>
      <c r="Q37" s="125">
        <f>日工会外需国・地域別受注実績2024!P37/'2023'!P37*100</f>
        <v>179.3388429752066</v>
      </c>
      <c r="R37" s="93">
        <f>SUM(R35:R36)</f>
        <v>447</v>
      </c>
      <c r="S37" s="125">
        <f>日工会外需国・地域別受注実績2024!R37/'2023'!R37*100</f>
        <v>46.5625</v>
      </c>
      <c r="T37" s="93">
        <f>SUM(T35:T36)</f>
        <v>700</v>
      </c>
      <c r="U37" s="125">
        <f>日工会外需国・地域別受注実績2024!T37/'2023'!T37*100</f>
        <v>101.44927536231884</v>
      </c>
      <c r="V37" s="93">
        <f>SUM(V35:V36)</f>
        <v>876</v>
      </c>
      <c r="W37" s="125">
        <f>日工会外需国・地域別受注実績2024!V37/'2023'!V37*100</f>
        <v>98.759864712514087</v>
      </c>
      <c r="X37" s="275">
        <f>SUM(X35:X36)</f>
        <v>700</v>
      </c>
      <c r="Y37" s="210">
        <f>日工会外需国・地域別受注実績2024!X37/'2023'!X37*100</f>
        <v>69.37561942517344</v>
      </c>
      <c r="Z37" s="93">
        <f>SUM(Z35:Z36)</f>
        <v>0</v>
      </c>
      <c r="AA37" s="125">
        <f>日工会外需国・地域別受注実績2024!Z37/'2023'!Z37*100</f>
        <v>0</v>
      </c>
      <c r="AB37" s="93">
        <f t="shared" si="0"/>
        <v>13524</v>
      </c>
      <c r="AC37" s="215">
        <f>+AB37/SUM('2023'!D37,'2023'!F37,'2023'!H37,'2023'!J37,'2023'!L37,'2023'!N37,'2023'!P37,'2023'!R37,'2023'!T37,'2023'!V37,'2023'!X37)</f>
        <v>1.29503016374605</v>
      </c>
      <c r="AD37" s="114" t="s">
        <v>17</v>
      </c>
      <c r="AE37" s="103"/>
    </row>
    <row r="38" spans="1:31" customFormat="1" ht="14.1" customHeight="1" x14ac:dyDescent="0.15">
      <c r="A38" s="230" t="s">
        <v>58</v>
      </c>
      <c r="B38" s="233" t="s">
        <v>35</v>
      </c>
      <c r="C38" s="234"/>
      <c r="D38" s="61">
        <v>611</v>
      </c>
      <c r="E38" s="112">
        <f>日工会外需国・地域別受注実績2024!D38/'2023'!D38*100</f>
        <v>79.453836150845262</v>
      </c>
      <c r="F38" s="61">
        <v>595</v>
      </c>
      <c r="G38" s="112">
        <v>70.400000000000006</v>
      </c>
      <c r="H38" s="61">
        <v>531</v>
      </c>
      <c r="I38" s="112">
        <f>日工会外需国・地域別受注実績2024!H38/'2023'!H38*100</f>
        <v>111.32075471698113</v>
      </c>
      <c r="J38" s="61">
        <v>318</v>
      </c>
      <c r="K38" s="112">
        <f>日工会外需国・地域別受注実績2024!J38/'2023'!J38*100</f>
        <v>46.833578792341676</v>
      </c>
      <c r="L38" s="61">
        <v>868</v>
      </c>
      <c r="M38" s="112">
        <f>日工会外需国・地域別受注実績2024!L38/'2023'!L38*100</f>
        <v>113.61256544502618</v>
      </c>
      <c r="N38" s="61">
        <v>842</v>
      </c>
      <c r="O38" s="112">
        <f>日工会外需国・地域別受注実績2024!N38/'2023'!N38*100</f>
        <v>160.68702290076337</v>
      </c>
      <c r="P38" s="61">
        <v>685</v>
      </c>
      <c r="Q38" s="112">
        <f>日工会外需国・地域別受注実績2024!P38/'2023'!P38*100</f>
        <v>106.53188180404354</v>
      </c>
      <c r="R38" s="61">
        <v>541</v>
      </c>
      <c r="S38" s="112">
        <f>日工会外需国・地域別受注実績2024!R38/'2023'!R38*100</f>
        <v>90.771812080536918</v>
      </c>
      <c r="T38" s="61">
        <v>624</v>
      </c>
      <c r="U38" s="112">
        <f>日工会外需国・地域別受注実績2024!T38/'2023'!T38*100</f>
        <v>124.8</v>
      </c>
      <c r="V38" s="61">
        <v>598</v>
      </c>
      <c r="W38" s="112">
        <f>日工会外需国・地域別受注実績2024!V38/'2023'!V38*100</f>
        <v>63.347457627118644</v>
      </c>
      <c r="X38" s="279">
        <v>625</v>
      </c>
      <c r="Y38" s="121">
        <f>日工会外需国・地域別受注実績2024!X38/'2023'!X38*100</f>
        <v>78.027465667915109</v>
      </c>
      <c r="Z38" s="61"/>
      <c r="AA38" s="112">
        <f>日工会外需国・地域別受注実績2024!Z38/'2023'!Z38*100</f>
        <v>0</v>
      </c>
      <c r="AB38" s="61">
        <f t="shared" si="0"/>
        <v>6838</v>
      </c>
      <c r="AC38" s="220">
        <f>+AB38/SUM('2023'!D38,'2023'!F38,'2023'!H38,'2023'!J38,'2023'!L38,'2023'!N38,'2023'!P38,'2023'!R38,'2023'!T38,'2023'!V38,'2023'!X38)</f>
        <v>0.9066560594006895</v>
      </c>
      <c r="AD38" s="114" t="s">
        <v>17</v>
      </c>
      <c r="AE38" s="103"/>
    </row>
    <row r="39" spans="1:31" customFormat="1" ht="14.1" customHeight="1" x14ac:dyDescent="0.15">
      <c r="A39" s="231"/>
      <c r="B39" s="226" t="s">
        <v>20</v>
      </c>
      <c r="C39" s="227"/>
      <c r="D39" s="104">
        <v>138</v>
      </c>
      <c r="E39" s="122">
        <f>日工会外需国・地域別受注実績2024!D39/'2023'!D39*100</f>
        <v>136.63366336633663</v>
      </c>
      <c r="F39" s="104">
        <v>89</v>
      </c>
      <c r="G39" s="136">
        <v>49.7</v>
      </c>
      <c r="H39" s="104">
        <v>37</v>
      </c>
      <c r="I39" s="112">
        <f>日工会外需国・地域別受注実績2024!H39/'2023'!H39*100</f>
        <v>185</v>
      </c>
      <c r="J39" s="104">
        <v>67</v>
      </c>
      <c r="K39" s="136">
        <f>日工会外需国・地域別受注実績2024!J39/'2023'!J39*100</f>
        <v>94.366197183098592</v>
      </c>
      <c r="L39" s="104">
        <v>83</v>
      </c>
      <c r="M39" s="136">
        <f>日工会外需国・地域別受注実績2024!L39/'2023'!L39*100</f>
        <v>8300</v>
      </c>
      <c r="N39" s="104">
        <v>25</v>
      </c>
      <c r="O39" s="136">
        <f>日工会外需国・地域別受注実績2024!N39/'2023'!N39*100</f>
        <v>24.271844660194176</v>
      </c>
      <c r="P39" s="104">
        <v>58</v>
      </c>
      <c r="Q39" s="136" t="s">
        <v>64</v>
      </c>
      <c r="R39" s="104">
        <v>43</v>
      </c>
      <c r="S39" s="136">
        <f>日工会外需国・地域別受注実績2024!R39/'2023'!R39*100</f>
        <v>27.564102564102566</v>
      </c>
      <c r="T39" s="104">
        <v>58</v>
      </c>
      <c r="U39" s="136">
        <f>日工会外需国・地域別受注実績2024!T39/'2023'!T39*100</f>
        <v>170.58823529411765</v>
      </c>
      <c r="V39" s="104">
        <v>1</v>
      </c>
      <c r="W39" s="136">
        <f>日工会外需国・地域別受注実績2024!V39/'2023'!V39*100</f>
        <v>5.8823529411764701</v>
      </c>
      <c r="X39" s="284">
        <v>282</v>
      </c>
      <c r="Y39" s="131">
        <f>日工会外需国・地域別受注実績2024!X39/'2023'!X39*100</f>
        <v>210.44776119402985</v>
      </c>
      <c r="Z39" s="104"/>
      <c r="AA39" s="136">
        <f>日工会外需国・地域別受注実績2024!Z39/'2023'!Z39*100</f>
        <v>0</v>
      </c>
      <c r="AB39" s="104">
        <f t="shared" si="0"/>
        <v>881</v>
      </c>
      <c r="AC39" s="219">
        <f>+AB39/SUM('2023'!D39,'2023'!F39,'2023'!H39,'2023'!J39,'2023'!L39,'2023'!N39,'2023'!P39,'2023'!R39,'2023'!T39,'2023'!V39,'2023'!X39)</f>
        <v>1.0809815950920245</v>
      </c>
      <c r="AD39" s="114" t="s">
        <v>17</v>
      </c>
      <c r="AE39" s="103"/>
    </row>
    <row r="40" spans="1:31" customFormat="1" ht="14.1" customHeight="1" x14ac:dyDescent="0.15">
      <c r="A40" s="232"/>
      <c r="B40" s="227" t="s">
        <v>21</v>
      </c>
      <c r="C40" s="227"/>
      <c r="D40" s="93">
        <f>SUM(D38:D39)</f>
        <v>749</v>
      </c>
      <c r="E40" s="119">
        <f>日工会外需国・地域別受注実績2024!D40/'2023'!D40*100</f>
        <v>86.091954022988503</v>
      </c>
      <c r="F40" s="93">
        <f>SUM(F38:F39)</f>
        <v>684</v>
      </c>
      <c r="G40" s="125">
        <v>66.8</v>
      </c>
      <c r="H40" s="93">
        <f>SUM(H38:H39)</f>
        <v>568</v>
      </c>
      <c r="I40" s="210">
        <f>日工会外需国・地域別受注実績2024!H40/'2023'!H40*100</f>
        <v>114.28571428571428</v>
      </c>
      <c r="J40" s="93">
        <f>SUM(J38:J39)</f>
        <v>385</v>
      </c>
      <c r="K40" s="125">
        <f>日工会外需国・地域別受注実績2024!J40/'2023'!J40*100</f>
        <v>51.333333333333329</v>
      </c>
      <c r="L40" s="93">
        <v>951</v>
      </c>
      <c r="M40" s="125">
        <f>日工会外需国・地域別受注実績2024!L40/'2023'!L40*100</f>
        <v>124.31372549019608</v>
      </c>
      <c r="N40" s="93">
        <f>SUM(N38:N39)</f>
        <v>867</v>
      </c>
      <c r="O40" s="125">
        <f>日工会外需国・地域別受注実績2024!N40/'2023'!N40*100</f>
        <v>138.2775119617225</v>
      </c>
      <c r="P40" s="93">
        <f>SUM(P38:P39)</f>
        <v>743</v>
      </c>
      <c r="Q40" s="125">
        <f>日工会外需国・地域別受注実績2024!P40/'2023'!P40*100</f>
        <v>115.73208722741433</v>
      </c>
      <c r="R40" s="93">
        <f>SUM(R38:R39)</f>
        <v>584</v>
      </c>
      <c r="S40" s="125">
        <f>日工会外需国・地域別受注実績2024!R40/'2023'!R40*100</f>
        <v>77.659574468085097</v>
      </c>
      <c r="T40" s="93">
        <f>SUM(T38:T39)</f>
        <v>682</v>
      </c>
      <c r="U40" s="125">
        <f>日工会外需国・地域別受注実績2024!T40/'2023'!T40*100</f>
        <v>127.71535580524345</v>
      </c>
      <c r="V40" s="93">
        <f>SUM(V38:V39)</f>
        <v>599</v>
      </c>
      <c r="W40" s="125">
        <f>日工会外需国・地域別受注実績2024!V40/'2023'!V40*100</f>
        <v>62.330905306971907</v>
      </c>
      <c r="X40" s="275">
        <f>SUM(X38:X39)</f>
        <v>907</v>
      </c>
      <c r="Y40" s="210">
        <f>日工会外需国・地域別受注実績2024!X40/'2023'!X40*100</f>
        <v>97.005347593582897</v>
      </c>
      <c r="Z40" s="93">
        <f>SUM(Z38:Z39)</f>
        <v>0</v>
      </c>
      <c r="AA40" s="125">
        <f>日工会外需国・地域別受注実績2024!Z40/'2023'!Z40*100</f>
        <v>0</v>
      </c>
      <c r="AB40" s="93">
        <f t="shared" si="0"/>
        <v>7719</v>
      </c>
      <c r="AC40" s="215">
        <f>+AB40/SUM('2023'!D40,'2023'!F40,'2023'!H40,'2023'!J40,'2023'!L40,'2023'!N40,'2023'!P40,'2023'!R40,'2023'!T40,'2023'!V40,'2023'!X40)</f>
        <v>0.92365681464640426</v>
      </c>
      <c r="AD40" s="114" t="s">
        <v>17</v>
      </c>
      <c r="AE40" s="103"/>
    </row>
    <row r="41" spans="1:31" customFormat="1" ht="14.1" customHeight="1" x14ac:dyDescent="0.15">
      <c r="A41" s="235" t="s">
        <v>67</v>
      </c>
      <c r="B41" s="236"/>
      <c r="C41" s="237"/>
      <c r="D41" s="96">
        <v>1004</v>
      </c>
      <c r="E41" s="122">
        <f>日工会外需国・地域別受注実績2024!D41/'2023'!D41*100</f>
        <v>230.80459770114942</v>
      </c>
      <c r="F41" s="96">
        <v>540</v>
      </c>
      <c r="G41" s="124">
        <v>102.3</v>
      </c>
      <c r="H41" s="96">
        <v>334</v>
      </c>
      <c r="I41" s="123">
        <f>日工会外需国・地域別受注実績2024!H41/'2023'!H41*100</f>
        <v>70.168067226890756</v>
      </c>
      <c r="J41" s="96">
        <v>741</v>
      </c>
      <c r="K41" s="124">
        <f>日工会外需国・地域別受注実績2024!J41/'2023'!J41*100</f>
        <v>194.48818897637796</v>
      </c>
      <c r="L41" s="96">
        <v>384</v>
      </c>
      <c r="M41" s="124">
        <f>日工会外需国・地域別受注実績2024!L41/'2023'!L41*100</f>
        <v>109.40170940170941</v>
      </c>
      <c r="N41" s="96">
        <v>131</v>
      </c>
      <c r="O41" s="124">
        <f>日工会外需国・地域別受注実績2024!N41/'2023'!N41*100</f>
        <v>74.011299435028249</v>
      </c>
      <c r="P41" s="96">
        <v>902</v>
      </c>
      <c r="Q41" s="124">
        <f>日工会外需国・地域別受注実績2024!P41/'2023'!P41*100</f>
        <v>138.34355828220859</v>
      </c>
      <c r="R41" s="96">
        <v>96</v>
      </c>
      <c r="S41" s="124">
        <f>日工会外需国・地域別受注実績2024!R41/'2023'!R41*100</f>
        <v>14.076246334310852</v>
      </c>
      <c r="T41" s="96">
        <v>1091</v>
      </c>
      <c r="U41" s="124">
        <f>日工会外需国・地域別受注実績2024!T41/'2023'!T41*100</f>
        <v>320.88235294117646</v>
      </c>
      <c r="V41" s="96">
        <v>177</v>
      </c>
      <c r="W41" s="124">
        <f>日工会外需国・地域別受注実績2024!V41/'2023'!V41*100</f>
        <v>114.93506493506493</v>
      </c>
      <c r="X41" s="276">
        <v>261</v>
      </c>
      <c r="Y41" s="131">
        <f>日工会外需国・地域別受注実績2024!X41/'2023'!X41*100</f>
        <v>43.572621035058425</v>
      </c>
      <c r="Z41" s="96"/>
      <c r="AA41" s="124">
        <f>日工会外需国・地域別受注実績2024!Z41/'2023'!Z41*100</f>
        <v>0</v>
      </c>
      <c r="AB41" s="96">
        <f t="shared" si="0"/>
        <v>5661</v>
      </c>
      <c r="AC41" s="221">
        <f>+AB41/SUM('2023'!D41,'2023'!F41,'2023'!H41,'2023'!J41,'2023'!L41,'2023'!N41,'2023'!P41,'2023'!R41,'2023'!T41,'2023'!V41,'2023'!X41)</f>
        <v>1.1855497382198952</v>
      </c>
      <c r="AD41" s="114"/>
      <c r="AE41" s="103"/>
    </row>
    <row r="42" spans="1:31" customFormat="1" ht="14.1" customHeight="1" x14ac:dyDescent="0.15">
      <c r="A42" s="235" t="s">
        <v>60</v>
      </c>
      <c r="B42" s="236"/>
      <c r="C42" s="237"/>
      <c r="D42" s="96">
        <v>55</v>
      </c>
      <c r="E42" s="123">
        <f>日工会外需国・地域別受注実績2024!D42/'2023'!D42*100</f>
        <v>68.75</v>
      </c>
      <c r="F42" s="96">
        <v>117</v>
      </c>
      <c r="G42" s="124">
        <v>51.8</v>
      </c>
      <c r="H42" s="96">
        <v>192</v>
      </c>
      <c r="I42" s="135">
        <f>日工会外需国・地域別受注実績2024!H42/'2023'!H42*100</f>
        <v>55.976676384839649</v>
      </c>
      <c r="J42" s="96">
        <v>61</v>
      </c>
      <c r="K42" s="124">
        <f>日工会外需国・地域別受注実績2024!J42/'2023'!J42*100</f>
        <v>16.944444444444446</v>
      </c>
      <c r="L42" s="96">
        <v>27</v>
      </c>
      <c r="M42" s="124" t="s">
        <v>64</v>
      </c>
      <c r="N42" s="96">
        <v>0</v>
      </c>
      <c r="O42" s="124">
        <f>日工会外需国・地域別受注実績2024!N42/'2023'!N42*100</f>
        <v>0</v>
      </c>
      <c r="P42" s="96">
        <v>82</v>
      </c>
      <c r="Q42" s="124">
        <f>日工会外需国・地域別受注実績2024!P42/'2023'!P42*100</f>
        <v>40.594059405940598</v>
      </c>
      <c r="R42" s="96">
        <v>129</v>
      </c>
      <c r="S42" s="124">
        <f>日工会外需国・地域別受注実績2024!R42/'2023'!R42*100</f>
        <v>57.333333333333336</v>
      </c>
      <c r="T42" s="96">
        <v>272</v>
      </c>
      <c r="U42" s="124">
        <f>日工会外需国・地域別受注実績2024!T42/'2023'!T42*100</f>
        <v>289.36170212765961</v>
      </c>
      <c r="V42" s="96">
        <v>-139</v>
      </c>
      <c r="W42" s="124">
        <f>日工会外需国・地域別受注実績2024!V42/'2023'!V42*100</f>
        <v>-143.29896907216494</v>
      </c>
      <c r="X42" s="276">
        <v>32</v>
      </c>
      <c r="Y42" s="123">
        <f>日工会外需国・地域別受注実績2024!X42/'2023'!X42*100</f>
        <v>34.782608695652172</v>
      </c>
      <c r="Z42" s="96"/>
      <c r="AA42" s="124">
        <f>日工会外需国・地域別受注実績2024!Z42/'2023'!Z42*100</f>
        <v>0</v>
      </c>
      <c r="AB42" s="96">
        <f t="shared" si="0"/>
        <v>828</v>
      </c>
      <c r="AC42" s="221">
        <f>+AB42/SUM('2023'!D42,'2023'!F42,'2023'!H42,'2023'!J42,'2023'!L42,'2023'!N42,'2023'!P42,'2023'!R42,'2023'!T42,'2023'!V42,'2023'!X42)</f>
        <v>0.44951140065146578</v>
      </c>
      <c r="AD42" s="114"/>
      <c r="AE42" s="103"/>
    </row>
    <row r="43" spans="1:31" customFormat="1" ht="14.1" customHeight="1" x14ac:dyDescent="0.15">
      <c r="A43" s="138" t="s">
        <v>36</v>
      </c>
      <c r="B43" s="139"/>
      <c r="C43" s="140" t="s">
        <v>37</v>
      </c>
      <c r="D43" s="96">
        <v>80357</v>
      </c>
      <c r="E43" s="124">
        <f>日工会外需国・地域別受注実績2024!D43/'2023'!D43*100</f>
        <v>93.781875474120326</v>
      </c>
      <c r="F43" s="96">
        <v>81665</v>
      </c>
      <c r="G43" s="124">
        <v>95.9</v>
      </c>
      <c r="H43" s="96">
        <v>86393</v>
      </c>
      <c r="I43" s="112">
        <f>日工会外需国・地域別受注実績2024!H43/'2023'!H43*100</f>
        <v>94.264048008728864</v>
      </c>
      <c r="J43" s="96">
        <f>SUM(J17,J30,J34,J37,J40,J41:J42)</f>
        <v>84530</v>
      </c>
      <c r="K43" s="124">
        <f>日工会外需国・地域別受注実績2024!J43/'2023'!J43*100</f>
        <v>92.925850601879844</v>
      </c>
      <c r="L43" s="96">
        <v>89693</v>
      </c>
      <c r="M43" s="124">
        <f>日工会外需国・地域別受注実績2024!L43/'2023'!L43*100</f>
        <v>109.76185814283616</v>
      </c>
      <c r="N43" s="96">
        <f>+N17+N30+N34+N37+N40+N41+N42</f>
        <v>93006</v>
      </c>
      <c r="O43" s="124">
        <f>日工会外需国・地域別受注実績2024!N43/'2023'!N43*100</f>
        <v>114.57468432399138</v>
      </c>
      <c r="P43" s="96">
        <v>88239</v>
      </c>
      <c r="Q43" s="124">
        <f>日工会外需国・地域別受注実績2024!P43/'2023'!P43*100</f>
        <v>117.7226335801481</v>
      </c>
      <c r="R43" s="96">
        <f>+R17+R30+R34+R37+R40+R41+R42</f>
        <v>78578</v>
      </c>
      <c r="S43" s="124">
        <f>日工会外需国・地域別受注実績2024!R43/'2023'!R43*100</f>
        <v>99.411712612122514</v>
      </c>
      <c r="T43" s="96">
        <f>+T17+T30+T34+T37+T40+T41+T42</f>
        <v>83831</v>
      </c>
      <c r="U43" s="124">
        <f>日工会外需国・地域別受注実績2024!T43/'2023'!T43*100</f>
        <v>94.301270009111676</v>
      </c>
      <c r="V43" s="96">
        <f>+V17+V30+V34+V37+V40+V41+V42</f>
        <v>89109</v>
      </c>
      <c r="W43" s="124">
        <f>日工会外需国・地域別受注実績2024!V43/'2023'!V43*100</f>
        <v>113.64639263349872</v>
      </c>
      <c r="X43" s="96">
        <f>+X17+X30+X34+X37+X40+X41+X42</f>
        <v>84999</v>
      </c>
      <c r="Y43" s="124">
        <f>日工会外需国・地域別受注実績2024!X43/'2023'!X43*100</f>
        <v>102.15857601288417</v>
      </c>
      <c r="Z43" s="96"/>
      <c r="AA43" s="124">
        <f>日工会外需国・地域別受注実績2024!Z43/'2023'!Z43*100</f>
        <v>0</v>
      </c>
      <c r="AB43" s="96">
        <f t="shared" si="0"/>
        <v>940400</v>
      </c>
      <c r="AC43" s="221">
        <f>+AB43/SUM('2023'!D43,'2023'!F43,'2023'!H43,'2023'!J43,'2023'!L43,'2023'!N43,'2023'!P43,'2023'!R43,'2023'!T43,'2023'!V43,'2023'!X43)</f>
        <v>1.0212181860237322</v>
      </c>
      <c r="AD43" s="114" t="s">
        <v>17</v>
      </c>
    </row>
    <row r="44" spans="1:31" customFormat="1" ht="14.1" customHeight="1" x14ac:dyDescent="0.15">
      <c r="A44" s="141"/>
      <c r="B44" s="228" t="s">
        <v>38</v>
      </c>
      <c r="C44" s="229"/>
      <c r="D44" s="97">
        <v>79444</v>
      </c>
      <c r="E44" s="126">
        <f>日工会外需国・地域別受注実績2024!D44/'2023'!D44*100</f>
        <v>93.361381077174386</v>
      </c>
      <c r="F44" s="97">
        <v>81326</v>
      </c>
      <c r="G44" s="125">
        <v>96.2</v>
      </c>
      <c r="H44" s="97">
        <v>85896</v>
      </c>
      <c r="I44" s="210">
        <f>日工会外需国・地域別受注実績2024!H44/'2023'!H44*100</f>
        <v>94.217269217269219</v>
      </c>
      <c r="J44" s="97">
        <v>84189</v>
      </c>
      <c r="K44" s="125">
        <f>日工会外需国・地域別受注実績2024!J44/'2023'!J44*100</f>
        <v>93.128394597404892</v>
      </c>
      <c r="L44" s="97">
        <v>89232</v>
      </c>
      <c r="M44" s="125">
        <f>日工会外需国・地域別受注実績2024!L44/'2023'!L44*100</f>
        <v>109.88485930669295</v>
      </c>
      <c r="N44" s="97">
        <v>92569</v>
      </c>
      <c r="O44" s="125">
        <f>日工会外需国・地域別受注実績2024!N44/'2023'!N44*100</f>
        <v>114.85130088462637</v>
      </c>
      <c r="P44" s="97">
        <v>87740</v>
      </c>
      <c r="Q44" s="125">
        <f>日工会外需国・地域別受注実績2024!P44/'2023'!P44*100</f>
        <v>117.94596047855894</v>
      </c>
      <c r="R44" s="97">
        <v>78206</v>
      </c>
      <c r="S44" s="125">
        <f>日工会外需国・地域別受注実績2024!R44/'2023'!R44*100</f>
        <v>100.31039967164332</v>
      </c>
      <c r="T44" s="97">
        <v>83586</v>
      </c>
      <c r="U44" s="125">
        <f>日工会外需国・地域別受注実績2024!T44/'2023'!T44*100</f>
        <v>95.759964255845659</v>
      </c>
      <c r="V44" s="97">
        <v>88491</v>
      </c>
      <c r="W44" s="125">
        <f>日工会外需国・地域別受注実績2024!V44/'2023'!V44*100</f>
        <v>113.33085730386006</v>
      </c>
      <c r="X44" s="277">
        <v>84473</v>
      </c>
      <c r="Y44" s="210">
        <f>日工会外需国・地域別受注実績2024!X44/'2023'!X44*100</f>
        <v>102.79146740651504</v>
      </c>
      <c r="Z44" s="97"/>
      <c r="AA44" s="148">
        <f>日工会外需国・地域別受注実績2024!Z44/'2023'!Z44*100</f>
        <v>0</v>
      </c>
      <c r="AB44" s="99">
        <f>SUM(D44,F44,H44,J44,L44,N44,P44,R44,T44,V44,X44,Z44)</f>
        <v>935152</v>
      </c>
      <c r="AC44" s="215">
        <f>+AB44/SUM('2023'!D44,'2023'!F44,'2023'!H44,'2023'!J44,'2023'!L44,'2023'!N44,'2023'!P44,'2023'!R44,'2023'!T44,'2023'!V44,'2023'!X44)</f>
        <v>1.0243481385087916</v>
      </c>
      <c r="AD44" s="114" t="s">
        <v>17</v>
      </c>
    </row>
    <row r="45" spans="1:31" ht="14.1" customHeight="1" x14ac:dyDescent="0.15">
      <c r="A45" s="53"/>
      <c r="B45" s="54"/>
      <c r="C45" s="54"/>
      <c r="D45" s="55"/>
      <c r="E45" s="16"/>
      <c r="F45" s="56"/>
      <c r="G45" s="16"/>
      <c r="H45" s="56"/>
      <c r="I45" s="16"/>
      <c r="J45" s="56"/>
      <c r="K45" s="16"/>
      <c r="L45" s="57"/>
      <c r="M45" s="16"/>
      <c r="N45" s="56"/>
      <c r="O45" s="16"/>
      <c r="P45" s="7"/>
      <c r="R45" s="8" t="s">
        <v>17</v>
      </c>
      <c r="Y45" s="58"/>
      <c r="AC45" s="59"/>
    </row>
    <row r="46" spans="1:31" ht="14.1" customHeight="1" x14ac:dyDescent="0.15">
      <c r="A46" s="7" t="s">
        <v>39</v>
      </c>
      <c r="B46" t="s">
        <v>68</v>
      </c>
      <c r="K46" s="58"/>
      <c r="L46" s="84"/>
      <c r="AB46" s="60"/>
    </row>
    <row r="47" spans="1:31" ht="14.1" customHeight="1" x14ac:dyDescent="0.15">
      <c r="A47" s="7"/>
      <c r="B47" t="s">
        <v>69</v>
      </c>
      <c r="K47" s="58"/>
      <c r="L47" s="62"/>
      <c r="AB47" s="60"/>
    </row>
    <row r="48" spans="1:31" ht="14.1" customHeight="1" x14ac:dyDescent="0.15">
      <c r="A48" s="7"/>
    </row>
    <row r="49" spans="1:14" ht="14.1" customHeight="1" x14ac:dyDescent="0.15">
      <c r="A49" s="7"/>
    </row>
    <row r="50" spans="1:14" ht="14.1" customHeight="1" x14ac:dyDescent="0.15">
      <c r="A50" s="7"/>
      <c r="B50" s="7"/>
      <c r="C50" s="7"/>
    </row>
    <row r="52" spans="1:14" ht="14.1" customHeight="1" x14ac:dyDescent="0.15">
      <c r="C52" s="8" t="s">
        <v>40</v>
      </c>
    </row>
    <row r="53" spans="1:14" ht="14.1" customHeight="1" x14ac:dyDescent="0.15">
      <c r="C53" s="8" t="s">
        <v>17</v>
      </c>
      <c r="D53" s="8" t="s">
        <v>62</v>
      </c>
      <c r="E53" s="8" t="s">
        <v>17</v>
      </c>
      <c r="N53" s="8" t="s">
        <v>41</v>
      </c>
    </row>
    <row r="54" spans="1:14" ht="14.1" customHeight="1" x14ac:dyDescent="0.15">
      <c r="C54" s="8" t="s">
        <v>17</v>
      </c>
      <c r="D54" s="8" t="s">
        <v>62</v>
      </c>
      <c r="E54" s="8" t="s">
        <v>17</v>
      </c>
    </row>
  </sheetData>
  <mergeCells count="40">
    <mergeCell ref="A2:C2"/>
    <mergeCell ref="A3:A7"/>
    <mergeCell ref="B3:C3"/>
    <mergeCell ref="B4:C4"/>
    <mergeCell ref="B5:C5"/>
    <mergeCell ref="B6:C6"/>
    <mergeCell ref="B7:C7"/>
    <mergeCell ref="A8:A1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C17"/>
    <mergeCell ref="A18:A30"/>
    <mergeCell ref="B18:B23"/>
    <mergeCell ref="B24:C24"/>
    <mergeCell ref="B28:C28"/>
    <mergeCell ref="B29:C29"/>
    <mergeCell ref="B30:C30"/>
    <mergeCell ref="A31:A34"/>
    <mergeCell ref="B31:C31"/>
    <mergeCell ref="B32:C32"/>
    <mergeCell ref="B33:C33"/>
    <mergeCell ref="B34:C34"/>
    <mergeCell ref="A35:A37"/>
    <mergeCell ref="B35:C35"/>
    <mergeCell ref="B36:C36"/>
    <mergeCell ref="B37:C37"/>
    <mergeCell ref="B44:C44"/>
    <mergeCell ref="A38:A40"/>
    <mergeCell ref="B38:C38"/>
    <mergeCell ref="B39:C39"/>
    <mergeCell ref="B40:C40"/>
    <mergeCell ref="A41:C41"/>
    <mergeCell ref="A42:C42"/>
  </mergeCells>
  <phoneticPr fontId="2"/>
  <dataValidations count="1">
    <dataValidation imeMode="off" allowBlank="1" showInputMessage="1" showErrorMessage="1" sqref="D3:AC44" xr:uid="{00000000-0002-0000-0000-000000000000}"/>
  </dataValidations>
  <pageMargins left="0.62992125984251968" right="0.59055118110236227" top="0.78740157480314965" bottom="0.6692913385826772" header="0.47244094488188981" footer="0.51181102362204722"/>
  <pageSetup paperSize="9" scale="64" orientation="landscape" r:id="rId1"/>
  <headerFooter alignWithMargins="0">
    <oddHeader xml:space="preserve">&amp;C外需国・地域別受注実績&amp;R
&amp;10単位：百万円・％&amp;11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E3759-0B49-413C-8389-438D0C13E37E}">
  <sheetPr>
    <pageSetUpPr fitToPage="1"/>
  </sheetPr>
  <dimension ref="A1:AG54"/>
  <sheetViews>
    <sheetView showGridLines="0" zoomScale="115" zoomScaleNormal="115" zoomScaleSheetLayoutView="75" workbookViewId="0">
      <pane xSplit="3" ySplit="2" topLeftCell="I3" activePane="bottomRight" state="frozen"/>
      <selection activeCell="F41" sqref="F41"/>
      <selection pane="topRight" activeCell="F41" sqref="F41"/>
      <selection pane="bottomLeft" activeCell="F41" sqref="F41"/>
      <selection pane="bottomRight" activeCell="T3" sqref="T3"/>
    </sheetView>
  </sheetViews>
  <sheetFormatPr defaultColWidth="9" defaultRowHeight="14.1" customHeight="1" x14ac:dyDescent="0.15"/>
  <cols>
    <col min="1" max="1" width="3.25" style="151" customWidth="1"/>
    <col min="2" max="2" width="2.625" style="151" customWidth="1"/>
    <col min="3" max="3" width="8.125" style="151" customWidth="1"/>
    <col min="4" max="4" width="9" style="151"/>
    <col min="5" max="5" width="8.25" style="150" customWidth="1"/>
    <col min="6" max="6" width="9.125" style="151" customWidth="1"/>
    <col min="7" max="7" width="9.125" style="150" customWidth="1"/>
    <col min="8" max="8" width="9.5" style="151" customWidth="1"/>
    <col min="9" max="9" width="9.5" style="150" customWidth="1"/>
    <col min="10" max="10" width="10.25" style="151" customWidth="1"/>
    <col min="11" max="11" width="7.75" style="150" bestFit="1" customWidth="1"/>
    <col min="12" max="12" width="7.375" style="151" customWidth="1"/>
    <col min="13" max="13" width="8.5" style="150" bestFit="1" customWidth="1"/>
    <col min="14" max="14" width="7.5" style="151" bestFit="1" customWidth="1"/>
    <col min="15" max="15" width="7.75" style="150" bestFit="1" customWidth="1"/>
    <col min="16" max="16" width="7.25" style="151" bestFit="1" customWidth="1"/>
    <col min="17" max="17" width="7.75" style="150" bestFit="1" customWidth="1"/>
    <col min="18" max="18" width="7.5" style="151" bestFit="1" customWidth="1"/>
    <col min="19" max="19" width="7.75" style="150" bestFit="1" customWidth="1"/>
    <col min="20" max="20" width="7.5" style="151" bestFit="1" customWidth="1"/>
    <col min="21" max="21" width="7.75" style="150" bestFit="1" customWidth="1"/>
    <col min="22" max="22" width="7.5" style="151" bestFit="1" customWidth="1"/>
    <col min="23" max="23" width="7.75" style="150" bestFit="1" customWidth="1"/>
    <col min="24" max="24" width="7.5" style="151" bestFit="1" customWidth="1"/>
    <col min="25" max="25" width="7.75" style="150" bestFit="1" customWidth="1"/>
    <col min="26" max="26" width="7.5" style="151" bestFit="1" customWidth="1"/>
    <col min="27" max="27" width="7.75" style="150" bestFit="1" customWidth="1"/>
    <col min="28" max="28" width="9" style="151" bestFit="1" customWidth="1"/>
    <col min="29" max="29" width="8.75" style="150" customWidth="1"/>
    <col min="30" max="30" width="2.125" style="150" customWidth="1"/>
    <col min="31" max="16384" width="9" style="151"/>
  </cols>
  <sheetData>
    <row r="1" spans="1:33" ht="24.75" customHeight="1" x14ac:dyDescent="0.15">
      <c r="A1" s="3" t="s">
        <v>42</v>
      </c>
      <c r="B1" s="4"/>
      <c r="C1" s="4"/>
      <c r="D1" s="4"/>
      <c r="E1" s="4"/>
      <c r="F1" s="4"/>
      <c r="G1" s="5"/>
      <c r="H1" s="6" t="s">
        <v>0</v>
      </c>
      <c r="AC1" s="206" t="s">
        <v>81</v>
      </c>
    </row>
    <row r="2" spans="1:33" s="85" customFormat="1" ht="14.1" customHeight="1" x14ac:dyDescent="0.15">
      <c r="A2" s="249" t="s">
        <v>75</v>
      </c>
      <c r="B2" s="249"/>
      <c r="C2" s="249"/>
      <c r="D2" s="86" t="s">
        <v>1</v>
      </c>
      <c r="E2" s="110" t="s">
        <v>2</v>
      </c>
      <c r="F2" s="86" t="s">
        <v>3</v>
      </c>
      <c r="G2" s="110" t="s">
        <v>2</v>
      </c>
      <c r="H2" s="86" t="s">
        <v>4</v>
      </c>
      <c r="I2" s="110" t="s">
        <v>2</v>
      </c>
      <c r="J2" s="86" t="s">
        <v>5</v>
      </c>
      <c r="K2" s="110" t="s">
        <v>2</v>
      </c>
      <c r="L2" s="86" t="s">
        <v>6</v>
      </c>
      <c r="M2" s="110" t="s">
        <v>2</v>
      </c>
      <c r="N2" s="86" t="s">
        <v>7</v>
      </c>
      <c r="O2" s="110" t="s">
        <v>2</v>
      </c>
      <c r="P2" s="86" t="s">
        <v>8</v>
      </c>
      <c r="Q2" s="110" t="s">
        <v>2</v>
      </c>
      <c r="R2" s="86" t="s">
        <v>9</v>
      </c>
      <c r="S2" s="110" t="s">
        <v>2</v>
      </c>
      <c r="T2" s="86" t="s">
        <v>10</v>
      </c>
      <c r="U2" s="110" t="s">
        <v>2</v>
      </c>
      <c r="V2" s="86" t="s">
        <v>11</v>
      </c>
      <c r="W2" s="110" t="s">
        <v>2</v>
      </c>
      <c r="X2" s="86" t="s">
        <v>12</v>
      </c>
      <c r="Y2" s="110" t="s">
        <v>2</v>
      </c>
      <c r="Z2" s="87" t="s">
        <v>13</v>
      </c>
      <c r="AA2" s="111" t="s">
        <v>2</v>
      </c>
      <c r="AB2" s="204" t="s">
        <v>14</v>
      </c>
      <c r="AC2" s="205" t="s">
        <v>2</v>
      </c>
      <c r="AE2"/>
      <c r="AF2"/>
      <c r="AG2"/>
    </row>
    <row r="3" spans="1:33" customFormat="1" ht="14.1" customHeight="1" x14ac:dyDescent="0.15">
      <c r="A3" s="223" t="s">
        <v>15</v>
      </c>
      <c r="B3" s="226" t="s">
        <v>16</v>
      </c>
      <c r="C3" s="227"/>
      <c r="D3" s="61">
        <v>1996</v>
      </c>
      <c r="E3" s="112">
        <f>'2023'!D3/'[1]2022'!D3*100</f>
        <v>75.57743279060962</v>
      </c>
      <c r="F3" s="61">
        <v>1810</v>
      </c>
      <c r="G3" s="112">
        <f>'2023'!F3/'[1]2022'!F3*100</f>
        <v>87.102983638113571</v>
      </c>
      <c r="H3" s="61">
        <v>2196</v>
      </c>
      <c r="I3" s="112">
        <f>'2023'!H3/'[1]2022'!H3*100</f>
        <v>80.439560439560438</v>
      </c>
      <c r="J3" s="61">
        <v>1835</v>
      </c>
      <c r="K3" s="112">
        <f>'2023'!J3/'[1]2022'!J3*100</f>
        <v>65.232847493778877</v>
      </c>
      <c r="L3" s="61">
        <v>3016</v>
      </c>
      <c r="M3" s="112">
        <f>'2023'!L3/'[1]2022'!L3*100</f>
        <v>65.43718811021914</v>
      </c>
      <c r="N3" s="61">
        <v>2841</v>
      </c>
      <c r="O3" s="112">
        <f>'2023'!N3/'[1]2022'!N3*100</f>
        <v>76.473755047106323</v>
      </c>
      <c r="P3" s="61">
        <v>1800</v>
      </c>
      <c r="Q3" s="112">
        <f>'2023'!P3/'[1]2022'!P3*100</f>
        <v>73.469387755102048</v>
      </c>
      <c r="R3" s="61">
        <v>2859</v>
      </c>
      <c r="S3" s="112">
        <f>'2023'!R3/'[1]2022'!R3*100</f>
        <v>159.36454849498327</v>
      </c>
      <c r="T3" s="61">
        <v>1180</v>
      </c>
      <c r="U3" s="112">
        <f>'2023'!T3/'[1]2022'!T3*100</f>
        <v>53.273137697516923</v>
      </c>
      <c r="V3" s="61">
        <v>1413</v>
      </c>
      <c r="W3" s="112">
        <f>'2023'!V3/'[1]2022'!V3*100</f>
        <v>40.475508450300772</v>
      </c>
      <c r="X3" s="61">
        <v>2737</v>
      </c>
      <c r="Y3" s="112">
        <f>'2023'!X3/'[1]2022'!X3*100</f>
        <v>112.77297074577668</v>
      </c>
      <c r="Z3" s="61">
        <v>1336</v>
      </c>
      <c r="AA3" s="112">
        <f>'2023'!Z3/'[1]2022'!Z3*100</f>
        <v>68.653648509763627</v>
      </c>
      <c r="AB3" s="88">
        <f>SUM(D3,F3,H3,J3,L3,N3,P3,R3,T3,V3,X3,Z3)</f>
        <v>25019</v>
      </c>
      <c r="AC3" s="113">
        <v>80.599999999999994</v>
      </c>
      <c r="AD3" s="114" t="s">
        <v>17</v>
      </c>
    </row>
    <row r="4" spans="1:33" customFormat="1" ht="14.1" customHeight="1" x14ac:dyDescent="0.15">
      <c r="A4" s="224"/>
      <c r="B4" s="226" t="s">
        <v>18</v>
      </c>
      <c r="C4" s="227"/>
      <c r="D4" s="89">
        <v>2047</v>
      </c>
      <c r="E4" s="112">
        <f>'2023'!D4/'[1]2022'!D4*100</f>
        <v>42.512980269989612</v>
      </c>
      <c r="F4" s="89">
        <v>1612</v>
      </c>
      <c r="G4" s="115">
        <f>'2023'!F4/'[1]2022'!F4*100</f>
        <v>75.432849789424424</v>
      </c>
      <c r="H4" s="89">
        <v>1850</v>
      </c>
      <c r="I4" s="115">
        <f>'2023'!H4/'[1]2022'!H4*100</f>
        <v>46.192259675405744</v>
      </c>
      <c r="J4" s="89">
        <v>2260</v>
      </c>
      <c r="K4" s="115">
        <f>'2023'!J4/'[1]2022'!J4*100</f>
        <v>77.609890109890117</v>
      </c>
      <c r="L4" s="89">
        <v>1423</v>
      </c>
      <c r="M4" s="115">
        <f>'2023'!L4/'[1]2022'!L4*100</f>
        <v>49.929824561403507</v>
      </c>
      <c r="N4" s="89">
        <v>1986</v>
      </c>
      <c r="O4" s="115">
        <f>'2023'!N4/'[1]2022'!N4*100</f>
        <v>57.382259462583072</v>
      </c>
      <c r="P4" s="89">
        <v>1635</v>
      </c>
      <c r="Q4" s="115">
        <f>'2023'!P4/'[1]2022'!P4*100</f>
        <v>64.82950039651071</v>
      </c>
      <c r="R4" s="89">
        <v>1599</v>
      </c>
      <c r="S4" s="115">
        <f>'2023'!R4/'[1]2022'!R4*100</f>
        <v>36.09480812641084</v>
      </c>
      <c r="T4" s="89">
        <v>927</v>
      </c>
      <c r="U4" s="115">
        <f>'2023'!T4/'[1]2022'!T4*100</f>
        <v>31.9986192613048</v>
      </c>
      <c r="V4" s="89">
        <v>2046</v>
      </c>
      <c r="W4" s="115">
        <f>'2023'!V4/'[1]2022'!V4*100</f>
        <v>107.34522560335782</v>
      </c>
      <c r="X4" s="89">
        <v>1421</v>
      </c>
      <c r="Y4" s="115">
        <f>'2023'!X4/'[1]2022'!X4*100</f>
        <v>76.5625</v>
      </c>
      <c r="Z4" s="89">
        <v>1459</v>
      </c>
      <c r="AA4" s="115">
        <f>'2023'!Z4/'[1]2022'!Z4*100</f>
        <v>70.483091787439605</v>
      </c>
      <c r="AB4" s="90">
        <f t="shared" ref="AB4:AB44" si="0">SUM(D4,F4,H4,J4,L4,N4,P4,R4,T4,V4,X4,Z4)</f>
        <v>20265</v>
      </c>
      <c r="AC4" s="116">
        <v>50.3</v>
      </c>
      <c r="AD4" s="114" t="s">
        <v>17</v>
      </c>
    </row>
    <row r="5" spans="1:33" customFormat="1" ht="14.1" customHeight="1" x14ac:dyDescent="0.15">
      <c r="A5" s="224"/>
      <c r="B5" s="226" t="s">
        <v>19</v>
      </c>
      <c r="C5" s="227"/>
      <c r="D5" s="89">
        <v>24012</v>
      </c>
      <c r="E5" s="112">
        <f>'2023'!D5/'[1]2022'!D5*100</f>
        <v>73.660960795140809</v>
      </c>
      <c r="F5" s="89">
        <v>29417</v>
      </c>
      <c r="G5" s="115">
        <f>'2023'!F5/'[1]2022'!F5*100</f>
        <v>98.246610112884909</v>
      </c>
      <c r="H5" s="89">
        <v>30084</v>
      </c>
      <c r="I5" s="115">
        <f>'2023'!H5/'[1]2022'!H5*100</f>
        <v>90.15283188492657</v>
      </c>
      <c r="J5" s="89">
        <v>25876</v>
      </c>
      <c r="K5" s="115">
        <f>'2023'!J5/'[1]2022'!J5*100</f>
        <v>80.527806305044663</v>
      </c>
      <c r="L5" s="89">
        <v>23509</v>
      </c>
      <c r="M5" s="115">
        <f>'2023'!L5/'[1]2022'!L5*100</f>
        <v>70.654885342469882</v>
      </c>
      <c r="N5" s="89">
        <v>19091</v>
      </c>
      <c r="O5" s="115">
        <f>'2023'!N5/'[1]2022'!N5*100</f>
        <v>54.8749640701351</v>
      </c>
      <c r="P5" s="89">
        <v>17783</v>
      </c>
      <c r="Q5" s="115">
        <f>'2023'!P5/'[1]2022'!P5*100</f>
        <v>63.55156886569938</v>
      </c>
      <c r="R5" s="89">
        <v>19012</v>
      </c>
      <c r="S5" s="115">
        <f>'2023'!R5/'[1]2022'!R5*100</f>
        <v>63.693926094676534</v>
      </c>
      <c r="T5" s="89">
        <v>19574</v>
      </c>
      <c r="U5" s="115">
        <f>'2023'!T5/'[1]2022'!T5*100</f>
        <v>59.777065200794013</v>
      </c>
      <c r="V5" s="89">
        <v>19495</v>
      </c>
      <c r="W5" s="115">
        <f>'2023'!V5/'[1]2022'!V5*100</f>
        <v>62.656681879539754</v>
      </c>
      <c r="X5" s="89">
        <v>22038</v>
      </c>
      <c r="Y5" s="115">
        <f>'2023'!X5/'[1]2022'!X5*100</f>
        <v>74.717748770978133</v>
      </c>
      <c r="Z5" s="89">
        <v>24142</v>
      </c>
      <c r="AA5" s="115">
        <f>'2023'!Z5/'[1]2022'!Z5*100</f>
        <v>81.272513044941931</v>
      </c>
      <c r="AB5" s="90">
        <f t="shared" si="0"/>
        <v>274033</v>
      </c>
      <c r="AC5" s="116">
        <v>87.1</v>
      </c>
      <c r="AD5" s="114" t="s">
        <v>17</v>
      </c>
    </row>
    <row r="6" spans="1:33" customFormat="1" ht="14.1" customHeight="1" x14ac:dyDescent="0.15">
      <c r="A6" s="224"/>
      <c r="B6" s="226" t="s">
        <v>20</v>
      </c>
      <c r="C6" s="227"/>
      <c r="D6" s="91">
        <v>0</v>
      </c>
      <c r="E6" s="112" t="s">
        <v>64</v>
      </c>
      <c r="F6" s="91">
        <v>298</v>
      </c>
      <c r="G6" s="117">
        <f>'2023'!F6/'[1]2022'!F6*100</f>
        <v>3725</v>
      </c>
      <c r="H6" s="91">
        <v>35</v>
      </c>
      <c r="I6" s="117">
        <f>'2023'!H6/'[1]2022'!H6*100</f>
        <v>269.23076923076923</v>
      </c>
      <c r="J6" s="91">
        <v>1</v>
      </c>
      <c r="K6" s="115" t="s">
        <v>64</v>
      </c>
      <c r="L6" s="91">
        <v>0</v>
      </c>
      <c r="M6" s="117">
        <f>'2023'!L6/'[1]2022'!L6*100</f>
        <v>0</v>
      </c>
      <c r="N6" s="91">
        <v>0</v>
      </c>
      <c r="O6" s="117" t="s">
        <v>64</v>
      </c>
      <c r="P6" s="91">
        <v>0</v>
      </c>
      <c r="Q6" s="117">
        <f>'2023'!P6/'[1]2022'!P6*100</f>
        <v>0</v>
      </c>
      <c r="R6" s="91">
        <v>0</v>
      </c>
      <c r="S6" s="117">
        <f>'2023'!R6/'[1]2022'!R6*100</f>
        <v>0</v>
      </c>
      <c r="T6" s="91">
        <v>25</v>
      </c>
      <c r="U6" s="117" t="s">
        <v>64</v>
      </c>
      <c r="V6" s="91">
        <v>0</v>
      </c>
      <c r="W6" s="117" t="s">
        <v>64</v>
      </c>
      <c r="X6" s="91">
        <v>5</v>
      </c>
      <c r="Y6" s="117">
        <f>'2023'!X6/'[1]2022'!X6*100</f>
        <v>166.66666666666669</v>
      </c>
      <c r="Z6" s="91">
        <v>115</v>
      </c>
      <c r="AA6" s="117">
        <f>'2023'!Z6/'[1]2022'!Z6*100</f>
        <v>11500</v>
      </c>
      <c r="AB6" s="92">
        <f t="shared" si="0"/>
        <v>479</v>
      </c>
      <c r="AC6" s="118">
        <v>1585.7</v>
      </c>
      <c r="AD6" s="114" t="s">
        <v>17</v>
      </c>
    </row>
    <row r="7" spans="1:33" customFormat="1" ht="14.1" customHeight="1" x14ac:dyDescent="0.15">
      <c r="A7" s="225"/>
      <c r="B7" s="227" t="s">
        <v>21</v>
      </c>
      <c r="C7" s="227"/>
      <c r="D7" s="93">
        <f>SUM(D3:D6)</f>
        <v>28055</v>
      </c>
      <c r="E7" s="119">
        <f>'2023'!D7/'[1]2022'!D7*100</f>
        <v>70.042942028261848</v>
      </c>
      <c r="F7" s="93">
        <f>SUM(F3:F6)</f>
        <v>33137</v>
      </c>
      <c r="G7" s="120">
        <f>'2023'!F7/'[1]2022'!F7*100</f>
        <v>96.991072735255386</v>
      </c>
      <c r="H7" s="93">
        <f>SUM(H3:H6)</f>
        <v>34165</v>
      </c>
      <c r="I7" s="120">
        <f>'2023'!H7/'[1]2022'!H7*100</f>
        <v>85.161274240989087</v>
      </c>
      <c r="J7" s="93">
        <f>SUM(J3:J6)</f>
        <v>29972</v>
      </c>
      <c r="K7" s="120">
        <f>'2023'!J7/'[1]2022'!J7*100</f>
        <v>79.169528237096515</v>
      </c>
      <c r="L7" s="93">
        <f>SUM(L3:L6)</f>
        <v>27948</v>
      </c>
      <c r="M7" s="120">
        <f>'2023'!L7/'[1]2022'!L7*100</f>
        <v>68.589098583944832</v>
      </c>
      <c r="N7" s="93">
        <f>SUM(N3:N6)</f>
        <v>23918</v>
      </c>
      <c r="O7" s="120">
        <f>'2023'!N7/'[1]2022'!N7*100</f>
        <v>56.993756850783974</v>
      </c>
      <c r="P7" s="93">
        <f>SUM(P3:P6)</f>
        <v>21218</v>
      </c>
      <c r="Q7" s="120">
        <f>'2023'!P7/'[1]2022'!P7*100</f>
        <v>64.384767106660604</v>
      </c>
      <c r="R7" s="93">
        <f>SUM(R3:R6)</f>
        <v>23470</v>
      </c>
      <c r="S7" s="120">
        <f>'2023'!R7/'[1]2022'!R7*100</f>
        <v>65.060708543549367</v>
      </c>
      <c r="T7" s="93">
        <f>SUM(T3:T6)</f>
        <v>21706</v>
      </c>
      <c r="U7" s="120">
        <f>'2023'!T7/'[1]2022'!T7*100</f>
        <v>57.336820138943921</v>
      </c>
      <c r="V7" s="93">
        <f>SUM(V3:V6)</f>
        <v>22954</v>
      </c>
      <c r="W7" s="120">
        <f>'2023'!V7/'[1]2022'!V7*100</f>
        <v>62.868724493988118</v>
      </c>
      <c r="X7" s="93">
        <f>SUM(X3:X6)</f>
        <v>26201</v>
      </c>
      <c r="Y7" s="120">
        <f>'2023'!X7/'[1]2022'!X7*100</f>
        <v>77.561351055326952</v>
      </c>
      <c r="Z7" s="93">
        <f>SUM(Z3:Z6)</f>
        <v>27052</v>
      </c>
      <c r="AA7" s="120">
        <f>'2023'!Z7/'[1]2022'!Z7*100</f>
        <v>80.220627483541904</v>
      </c>
      <c r="AB7" s="93">
        <f t="shared" si="0"/>
        <v>319796</v>
      </c>
      <c r="AC7" s="119">
        <v>83.4</v>
      </c>
      <c r="AD7" s="114" t="s">
        <v>17</v>
      </c>
    </row>
    <row r="8" spans="1:33" customFormat="1" ht="14.1" customHeight="1" x14ac:dyDescent="0.15">
      <c r="A8" s="244" t="s">
        <v>61</v>
      </c>
      <c r="B8" s="226" t="s">
        <v>22</v>
      </c>
      <c r="C8" s="227"/>
      <c r="D8" s="61">
        <v>1317</v>
      </c>
      <c r="E8" s="112">
        <f>'2023'!D8/'[1]2022'!D8*100</f>
        <v>79.963570127504553</v>
      </c>
      <c r="F8" s="61">
        <v>1392</v>
      </c>
      <c r="G8" s="112">
        <f>'2023'!F8/'[1]2022'!F8*100</f>
        <v>101.97802197802197</v>
      </c>
      <c r="H8" s="61">
        <v>1174</v>
      </c>
      <c r="I8" s="112">
        <f>'2023'!H8/'[1]2022'!H8*100</f>
        <v>69.632265717674969</v>
      </c>
      <c r="J8" s="61">
        <v>1222</v>
      </c>
      <c r="K8" s="112">
        <f>'2023'!J8/'[1]2022'!J8*100</f>
        <v>53.737906772207566</v>
      </c>
      <c r="L8" s="61">
        <v>1617</v>
      </c>
      <c r="M8" s="112">
        <f>'2023'!L8/'[1]2022'!L8*100</f>
        <v>101.9546027742749</v>
      </c>
      <c r="N8" s="61">
        <v>1776</v>
      </c>
      <c r="O8" s="112">
        <f>'2023'!N8/'[1]2022'!N8*100</f>
        <v>89.291101055806948</v>
      </c>
      <c r="P8" s="61">
        <v>2153</v>
      </c>
      <c r="Q8" s="112">
        <f>'2023'!P8/'[1]2022'!P8*100</f>
        <v>99.953574744661097</v>
      </c>
      <c r="R8" s="61">
        <v>3431</v>
      </c>
      <c r="S8" s="112">
        <f>'2023'!R8/'[1]2022'!R8*100</f>
        <v>246.30294328786792</v>
      </c>
      <c r="T8" s="61">
        <v>1533</v>
      </c>
      <c r="U8" s="112">
        <f>'2023'!T8/'[1]2022'!T8*100</f>
        <v>103.37154416722861</v>
      </c>
      <c r="V8" s="61">
        <v>1724</v>
      </c>
      <c r="W8" s="112">
        <f>'2023'!V8/'[1]2022'!V8*100</f>
        <v>107.41433021806854</v>
      </c>
      <c r="X8" s="61">
        <v>1366</v>
      </c>
      <c r="Y8" s="112">
        <f>'2023'!X8/'[1]2022'!X8*100</f>
        <v>75.931072818232352</v>
      </c>
      <c r="Z8" s="61">
        <v>2125</v>
      </c>
      <c r="AA8" s="112">
        <f>'2023'!Z8/'[1]2022'!Z8*100</f>
        <v>93.447669305189095</v>
      </c>
      <c r="AB8" s="61">
        <f t="shared" si="0"/>
        <v>20830</v>
      </c>
      <c r="AC8" s="121">
        <v>82.7</v>
      </c>
      <c r="AD8" s="114" t="s">
        <v>17</v>
      </c>
    </row>
    <row r="9" spans="1:33" customFormat="1" ht="14.1" customHeight="1" x14ac:dyDescent="0.15">
      <c r="A9" s="245"/>
      <c r="B9" s="247" t="s">
        <v>23</v>
      </c>
      <c r="C9" s="248"/>
      <c r="D9" s="89">
        <v>1489</v>
      </c>
      <c r="E9" s="112">
        <f>'2023'!D9/'[1]2022'!D9*100</f>
        <v>149.04904904904905</v>
      </c>
      <c r="F9" s="89">
        <v>618</v>
      </c>
      <c r="G9" s="115">
        <f>'2023'!F9/'[1]2022'!F9*100</f>
        <v>52.240067624683007</v>
      </c>
      <c r="H9" s="89">
        <v>1138</v>
      </c>
      <c r="I9" s="115">
        <f>'2023'!H9/'[1]2022'!H9*100</f>
        <v>86.605783866057834</v>
      </c>
      <c r="J9" s="89">
        <v>1074</v>
      </c>
      <c r="K9" s="115">
        <f>'2023'!J9/'[1]2022'!J9*100</f>
        <v>65.328467153284677</v>
      </c>
      <c r="L9" s="89">
        <v>750</v>
      </c>
      <c r="M9" s="115">
        <f>'2023'!L9/'[1]2022'!L9*100</f>
        <v>59.523809523809526</v>
      </c>
      <c r="N9" s="89">
        <v>1090</v>
      </c>
      <c r="O9" s="115">
        <f>'2023'!N9/'[1]2022'!N9*100</f>
        <v>114.85774499473129</v>
      </c>
      <c r="P9" s="89">
        <v>305</v>
      </c>
      <c r="Q9" s="115">
        <f>'2023'!P9/'[1]2022'!P9*100</f>
        <v>16.61220043572985</v>
      </c>
      <c r="R9" s="89">
        <v>525</v>
      </c>
      <c r="S9" s="115">
        <f>'2023'!R9/'[1]2022'!R9*100</f>
        <v>93.416370106761576</v>
      </c>
      <c r="T9" s="89">
        <v>579</v>
      </c>
      <c r="U9" s="115">
        <f>'2023'!T9/'[1]2022'!T9*100</f>
        <v>51.742627345844504</v>
      </c>
      <c r="V9" s="89">
        <v>543</v>
      </c>
      <c r="W9" s="115">
        <f>'2023'!V9/'[1]2022'!V9*100</f>
        <v>69.794344473007712</v>
      </c>
      <c r="X9" s="89">
        <v>258</v>
      </c>
      <c r="Y9" s="115">
        <f>'2023'!X9/'[1]2022'!X9*100</f>
        <v>24.855491329479769</v>
      </c>
      <c r="Z9" s="89">
        <v>833</v>
      </c>
      <c r="AA9" s="115">
        <f>'2023'!Z9/'[1]2022'!Z9*100</f>
        <v>78.510838831291224</v>
      </c>
      <c r="AB9" s="89">
        <f t="shared" si="0"/>
        <v>9202</v>
      </c>
      <c r="AC9" s="116">
        <v>92.8</v>
      </c>
      <c r="AD9" s="114" t="s">
        <v>17</v>
      </c>
    </row>
    <row r="10" spans="1:33" customFormat="1" ht="14.1" customHeight="1" x14ac:dyDescent="0.15">
      <c r="A10" s="245"/>
      <c r="B10" s="247" t="s">
        <v>24</v>
      </c>
      <c r="C10" s="248"/>
      <c r="D10" s="89">
        <v>385</v>
      </c>
      <c r="E10" s="112">
        <f>'2023'!D10/'[1]2022'!D10*100</f>
        <v>82.795698924731184</v>
      </c>
      <c r="F10" s="89">
        <v>736</v>
      </c>
      <c r="G10" s="115">
        <f>'2023'!F10/'[1]2022'!F10*100</f>
        <v>233.65079365079367</v>
      </c>
      <c r="H10" s="89">
        <v>844</v>
      </c>
      <c r="I10" s="115">
        <f>'2023'!H10/'[1]2022'!H10*100</f>
        <v>22.872628726287264</v>
      </c>
      <c r="J10" s="89">
        <v>716</v>
      </c>
      <c r="K10" s="115">
        <f>'2023'!J10/'[1]2022'!J10*100</f>
        <v>63.139329805996468</v>
      </c>
      <c r="L10" s="89">
        <v>942</v>
      </c>
      <c r="M10" s="115">
        <f>'2023'!L10/'[1]2022'!L10*100</f>
        <v>133.80681818181819</v>
      </c>
      <c r="N10" s="89">
        <v>712</v>
      </c>
      <c r="O10" s="115">
        <f>'2023'!N10/'[1]2022'!N10*100</f>
        <v>75.987193169690499</v>
      </c>
      <c r="P10" s="89">
        <v>526</v>
      </c>
      <c r="Q10" s="115">
        <f>'2023'!P10/'[1]2022'!P10*100</f>
        <v>61.664712778429077</v>
      </c>
      <c r="R10" s="89">
        <v>771</v>
      </c>
      <c r="S10" s="115">
        <f>'2023'!R10/'[1]2022'!R10*100</f>
        <v>136.21908127208479</v>
      </c>
      <c r="T10" s="89">
        <v>794</v>
      </c>
      <c r="U10" s="115">
        <f>'2023'!T10/'[1]2022'!T10*100</f>
        <v>75.189393939393938</v>
      </c>
      <c r="V10" s="89">
        <v>810</v>
      </c>
      <c r="W10" s="115">
        <f>'2023'!V10/'[1]2022'!V10*100</f>
        <v>116.04584527220629</v>
      </c>
      <c r="X10" s="89">
        <v>263</v>
      </c>
      <c r="Y10" s="115">
        <f>'2023'!X10/'[1]2022'!X10*100</f>
        <v>36.325966850828728</v>
      </c>
      <c r="Z10" s="89">
        <v>692</v>
      </c>
      <c r="AA10" s="115">
        <f>'2023'!Z10/'[1]2022'!Z10*100</f>
        <v>73.305084745762713</v>
      </c>
      <c r="AB10" s="89">
        <f t="shared" si="0"/>
        <v>8191</v>
      </c>
      <c r="AC10" s="116">
        <v>44</v>
      </c>
      <c r="AD10" s="114" t="s">
        <v>17</v>
      </c>
    </row>
    <row r="11" spans="1:33" customFormat="1" ht="14.1" customHeight="1" x14ac:dyDescent="0.15">
      <c r="A11" s="245"/>
      <c r="B11" s="247" t="s">
        <v>43</v>
      </c>
      <c r="C11" s="248"/>
      <c r="D11" s="89">
        <v>143</v>
      </c>
      <c r="E11" s="112">
        <f>'2023'!D11/'[1]2022'!D11*100</f>
        <v>246.55172413793105</v>
      </c>
      <c r="F11" s="89">
        <v>311</v>
      </c>
      <c r="G11" s="115">
        <f>'2023'!F11/'[1]2022'!F11*100</f>
        <v>170.87912087912088</v>
      </c>
      <c r="H11" s="89">
        <v>173</v>
      </c>
      <c r="I11" s="115">
        <f>'2023'!H11/'[1]2022'!H11*100</f>
        <v>18.502673796791445</v>
      </c>
      <c r="J11" s="89">
        <v>125</v>
      </c>
      <c r="K11" s="115">
        <f>'2023'!J11/'[1]2022'!J11*100</f>
        <v>58.139534883720934</v>
      </c>
      <c r="L11" s="89">
        <v>38</v>
      </c>
      <c r="M11" s="115">
        <f>'2023'!L11/'[1]2022'!L11*100</f>
        <v>9.5238095238095237</v>
      </c>
      <c r="N11" s="89">
        <v>299</v>
      </c>
      <c r="O11" s="115">
        <f>'2023'!N11/'[1]2022'!N11*100</f>
        <v>65.426695842450769</v>
      </c>
      <c r="P11" s="89">
        <v>53</v>
      </c>
      <c r="Q11" s="115">
        <f>'2023'!P11/'[1]2022'!P11*100</f>
        <v>20.703125</v>
      </c>
      <c r="R11" s="89">
        <v>184</v>
      </c>
      <c r="S11" s="115">
        <f>'2023'!R11/'[1]2022'!R11*100</f>
        <v>55.25525525525525</v>
      </c>
      <c r="T11" s="89">
        <v>121</v>
      </c>
      <c r="U11" s="115">
        <f>'2023'!T11/'[1]2022'!T11*100</f>
        <v>39.158576051779939</v>
      </c>
      <c r="V11" s="89">
        <v>90</v>
      </c>
      <c r="W11" s="115">
        <f>'2023'!V11/'[1]2022'!V11*100</f>
        <v>81.818181818181827</v>
      </c>
      <c r="X11" s="89">
        <v>79</v>
      </c>
      <c r="Y11" s="115">
        <f>'2023'!X11/'[1]2022'!X11*100</f>
        <v>47.305389221556887</v>
      </c>
      <c r="Z11" s="89">
        <v>164</v>
      </c>
      <c r="AA11" s="115">
        <f>'2023'!Z11/'[1]2022'!Z11*100</f>
        <v>74.545454545454547</v>
      </c>
      <c r="AB11" s="89">
        <f t="shared" si="0"/>
        <v>1780</v>
      </c>
      <c r="AC11" s="116">
        <v>53.4</v>
      </c>
      <c r="AD11" s="114"/>
    </row>
    <row r="12" spans="1:33" customFormat="1" ht="14.1" customHeight="1" x14ac:dyDescent="0.15">
      <c r="A12" s="245"/>
      <c r="B12" s="247" t="s">
        <v>44</v>
      </c>
      <c r="C12" s="248"/>
      <c r="D12" s="89">
        <v>612</v>
      </c>
      <c r="E12" s="112">
        <f>'2023'!D12/'[1]2022'!D12*100</f>
        <v>52.62252794496991</v>
      </c>
      <c r="F12" s="89">
        <v>351</v>
      </c>
      <c r="G12" s="115">
        <f>'2023'!F12/'[1]2022'!F12*100</f>
        <v>57.825370675453044</v>
      </c>
      <c r="H12" s="89">
        <v>605</v>
      </c>
      <c r="I12" s="115">
        <f>'2023'!H12/'[1]2022'!H12*100</f>
        <v>207.19178082191783</v>
      </c>
      <c r="J12" s="89">
        <v>734</v>
      </c>
      <c r="K12" s="115">
        <f>'2023'!J12/'[1]2022'!J12*100</f>
        <v>108.90207715133531</v>
      </c>
      <c r="L12" s="89">
        <v>328</v>
      </c>
      <c r="M12" s="115">
        <f>'2023'!L12/'[1]2022'!L12*100</f>
        <v>69.05263157894737</v>
      </c>
      <c r="N12" s="89">
        <v>484</v>
      </c>
      <c r="O12" s="115">
        <f>'2023'!N12/'[1]2022'!N12*100</f>
        <v>76.220472440944889</v>
      </c>
      <c r="P12" s="89">
        <v>534</v>
      </c>
      <c r="Q12" s="115">
        <f>'2023'!P12/'[1]2022'!P12*100</f>
        <v>136.92307692307693</v>
      </c>
      <c r="R12" s="89">
        <v>492</v>
      </c>
      <c r="S12" s="115">
        <f>'2023'!R12/'[1]2022'!R12*100</f>
        <v>83.959044368600672</v>
      </c>
      <c r="T12" s="89">
        <v>359</v>
      </c>
      <c r="U12" s="115">
        <f>'2023'!T12/'[1]2022'!T12*100</f>
        <v>51.803751803751808</v>
      </c>
      <c r="V12" s="89">
        <v>461</v>
      </c>
      <c r="W12" s="115">
        <f>'2023'!V12/'[1]2022'!V12*100</f>
        <v>85.370370370370381</v>
      </c>
      <c r="X12" s="89">
        <v>618</v>
      </c>
      <c r="Y12" s="115">
        <f>'2023'!X12/'[1]2022'!X12*100</f>
        <v>145.41176470588235</v>
      </c>
      <c r="Z12" s="89">
        <v>550</v>
      </c>
      <c r="AA12" s="115">
        <f>'2023'!Z12/'[1]2022'!Z12*100</f>
        <v>82.458770614692654</v>
      </c>
      <c r="AB12" s="89">
        <f t="shared" si="0"/>
        <v>6128</v>
      </c>
      <c r="AC12" s="116">
        <v>76</v>
      </c>
      <c r="AD12" s="114"/>
    </row>
    <row r="13" spans="1:33" customFormat="1" ht="14.1" customHeight="1" x14ac:dyDescent="0.15">
      <c r="A13" s="245"/>
      <c r="B13" s="247" t="s">
        <v>45</v>
      </c>
      <c r="C13" s="248"/>
      <c r="D13" s="89">
        <v>1257</v>
      </c>
      <c r="E13" s="112">
        <f>'2023'!D13/'[1]2022'!D13*100</f>
        <v>196.40625</v>
      </c>
      <c r="F13" s="89">
        <v>612</v>
      </c>
      <c r="G13" s="115">
        <f>'2023'!F13/'[1]2022'!F13*100</f>
        <v>61.322645290581157</v>
      </c>
      <c r="H13" s="89">
        <v>645</v>
      </c>
      <c r="I13" s="115">
        <f>'2023'!H13/'[1]2022'!H13*100</f>
        <v>62.379110251450676</v>
      </c>
      <c r="J13" s="89">
        <v>623</v>
      </c>
      <c r="K13" s="115">
        <f>'2023'!J13/'[1]2022'!J13*100</f>
        <v>82.407407407407405</v>
      </c>
      <c r="L13" s="89">
        <v>1060</v>
      </c>
      <c r="M13" s="115">
        <f>'2023'!L13/'[1]2022'!L13*100</f>
        <v>106.31895687061184</v>
      </c>
      <c r="N13" s="89">
        <v>1027</v>
      </c>
      <c r="O13" s="115">
        <f>'2023'!N13/'[1]2022'!N13*100</f>
        <v>96.341463414634148</v>
      </c>
      <c r="P13" s="89">
        <v>810</v>
      </c>
      <c r="Q13" s="115">
        <f>'2023'!P13/'[1]2022'!P13*100</f>
        <v>85.353003161222347</v>
      </c>
      <c r="R13" s="89">
        <v>708</v>
      </c>
      <c r="S13" s="115">
        <f>'2023'!R13/'[1]2022'!R13*100</f>
        <v>64.072398190045249</v>
      </c>
      <c r="T13" s="89">
        <v>834</v>
      </c>
      <c r="U13" s="115">
        <f>'2023'!T13/'[1]2022'!T13*100</f>
        <v>50.210716435881999</v>
      </c>
      <c r="V13" s="89">
        <v>992</v>
      </c>
      <c r="W13" s="115">
        <f>'2023'!V13/'[1]2022'!V13*100</f>
        <v>96.498054474708169</v>
      </c>
      <c r="X13" s="89">
        <v>732</v>
      </c>
      <c r="Y13" s="115">
        <f>'2023'!X13/'[1]2022'!X13*100</f>
        <v>77.624602332979848</v>
      </c>
      <c r="Z13" s="89">
        <v>1133</v>
      </c>
      <c r="AA13" s="115">
        <f>'2023'!Z13/'[1]2022'!Z13*100</f>
        <v>176.20528771384136</v>
      </c>
      <c r="AB13" s="89">
        <f t="shared" si="0"/>
        <v>10433</v>
      </c>
      <c r="AC13" s="116">
        <v>94.1</v>
      </c>
      <c r="AD13" s="114"/>
    </row>
    <row r="14" spans="1:33" customFormat="1" ht="14.1" customHeight="1" x14ac:dyDescent="0.15">
      <c r="A14" s="245"/>
      <c r="B14" s="226" t="s">
        <v>25</v>
      </c>
      <c r="C14" s="238"/>
      <c r="D14" s="89">
        <v>3824</v>
      </c>
      <c r="E14" s="112">
        <f>'2023'!D14/'[1]2022'!D14*100</f>
        <v>153.02120848339337</v>
      </c>
      <c r="F14" s="89">
        <v>2666</v>
      </c>
      <c r="G14" s="115">
        <f>'2023'!F14/'[1]2022'!F14*100</f>
        <v>77.185871453387378</v>
      </c>
      <c r="H14" s="89">
        <v>2941</v>
      </c>
      <c r="I14" s="115">
        <f>'2023'!H14/'[1]2022'!H14*100</f>
        <v>106.55797101449276</v>
      </c>
      <c r="J14" s="89">
        <v>6645</v>
      </c>
      <c r="K14" s="115">
        <f>'2023'!J14/'[1]2022'!J14*100</f>
        <v>200.33162496231535</v>
      </c>
      <c r="L14" s="89">
        <v>3324</v>
      </c>
      <c r="M14" s="115">
        <f>'2023'!L14/'[1]2022'!L14*100</f>
        <v>153.60443622920516</v>
      </c>
      <c r="N14" s="89">
        <v>3999</v>
      </c>
      <c r="O14" s="115">
        <f>'2023'!N14/'[1]2022'!N14*100</f>
        <v>131.20078740157479</v>
      </c>
      <c r="P14" s="89">
        <v>3468</v>
      </c>
      <c r="Q14" s="115">
        <f>'2023'!P14/'[1]2022'!P14*100</f>
        <v>115.36926147704591</v>
      </c>
      <c r="R14" s="89">
        <v>4363</v>
      </c>
      <c r="S14" s="115">
        <f>'2023'!R14/'[1]2022'!R14*100</f>
        <v>140.56056701030928</v>
      </c>
      <c r="T14" s="89">
        <v>6453</v>
      </c>
      <c r="U14" s="115">
        <f>'2023'!T14/'[1]2022'!T14*100</f>
        <v>195.84218512898332</v>
      </c>
      <c r="V14" s="89">
        <v>2970</v>
      </c>
      <c r="W14" s="115">
        <f>'2023'!V14/'[1]2022'!V14*100</f>
        <v>88.05217906907798</v>
      </c>
      <c r="X14" s="89">
        <v>4162</v>
      </c>
      <c r="Y14" s="115">
        <f>'2023'!X14/'[1]2022'!X14*100</f>
        <v>147.90334044065386</v>
      </c>
      <c r="Z14" s="89">
        <v>6315</v>
      </c>
      <c r="AA14" s="115">
        <f>'2023'!Z14/'[1]2022'!Z14*100</f>
        <v>83.124917730683165</v>
      </c>
      <c r="AB14" s="89">
        <f t="shared" si="0"/>
        <v>51130</v>
      </c>
      <c r="AC14" s="116">
        <v>108.2</v>
      </c>
      <c r="AD14" s="114" t="s">
        <v>17</v>
      </c>
    </row>
    <row r="15" spans="1:33" customFormat="1" ht="14.1" customHeight="1" x14ac:dyDescent="0.15">
      <c r="A15" s="245"/>
      <c r="B15" s="226" t="s">
        <v>20</v>
      </c>
      <c r="C15" s="238"/>
      <c r="D15" s="95">
        <v>3</v>
      </c>
      <c r="E15" s="122">
        <f>'2023'!D15/'[1]2022'!D15*100</f>
        <v>50</v>
      </c>
      <c r="F15" s="95">
        <v>3</v>
      </c>
      <c r="G15" s="117">
        <f>'2023'!F15/'[1]2022'!F15*100</f>
        <v>37.5</v>
      </c>
      <c r="H15" s="95">
        <v>7</v>
      </c>
      <c r="I15" s="117">
        <f>'2023'!H15/'[1]2022'!H15*100</f>
        <v>16.666666666666664</v>
      </c>
      <c r="J15" s="95">
        <v>5</v>
      </c>
      <c r="K15" s="117">
        <f>'2023'!J15/'[1]2022'!J15*100</f>
        <v>7.2463768115942031</v>
      </c>
      <c r="L15" s="95">
        <v>2</v>
      </c>
      <c r="M15" s="117">
        <f>'2023'!L15/'[1]2022'!L15*100</f>
        <v>66.666666666666657</v>
      </c>
      <c r="N15" s="95">
        <v>2</v>
      </c>
      <c r="O15" s="117">
        <f>'2023'!N15/'[1]2022'!N15*100</f>
        <v>0.35842293906810035</v>
      </c>
      <c r="P15" s="95">
        <v>65</v>
      </c>
      <c r="Q15" s="117">
        <f>'2023'!P15/'[1]2022'!P15*100</f>
        <v>1625</v>
      </c>
      <c r="R15" s="95">
        <v>2</v>
      </c>
      <c r="S15" s="117">
        <f>'2023'!R15/'[1]2022'!R15*100</f>
        <v>66.666666666666657</v>
      </c>
      <c r="T15" s="95">
        <v>1</v>
      </c>
      <c r="U15" s="117">
        <f>'2023'!T15/'[1]2022'!T15*100</f>
        <v>3.7037037037037033</v>
      </c>
      <c r="V15" s="95">
        <v>4</v>
      </c>
      <c r="W15" s="117">
        <f>'2023'!V15/'[1]2022'!V15*100</f>
        <v>66.666666666666657</v>
      </c>
      <c r="X15" s="95">
        <v>7</v>
      </c>
      <c r="Y15" s="117">
        <f>'2023'!X15/'[1]2022'!X15*100</f>
        <v>53.846153846153847</v>
      </c>
      <c r="Z15" s="95">
        <v>3</v>
      </c>
      <c r="AA15" s="117">
        <f>'2023'!Z15/'[1]2022'!Z15*100</f>
        <v>75</v>
      </c>
      <c r="AB15" s="95">
        <f t="shared" si="0"/>
        <v>104</v>
      </c>
      <c r="AC15" s="116">
        <v>23.2</v>
      </c>
      <c r="AD15" s="114" t="s">
        <v>17</v>
      </c>
    </row>
    <row r="16" spans="1:33" customFormat="1" ht="14.1" customHeight="1" x14ac:dyDescent="0.15">
      <c r="A16" s="250"/>
      <c r="B16" s="227" t="s">
        <v>21</v>
      </c>
      <c r="C16" s="238"/>
      <c r="D16" s="96">
        <f>SUM(D8:D15)</f>
        <v>9030</v>
      </c>
      <c r="E16" s="123">
        <f>'2023'!D16/'[1]2022'!D16*100</f>
        <v>120.77036244483081</v>
      </c>
      <c r="F16" s="96">
        <f>SUM(F8:F15)</f>
        <v>6689</v>
      </c>
      <c r="G16" s="124">
        <f>'2023'!F16/'[1]2022'!F16*100</f>
        <v>82.458086785009868</v>
      </c>
      <c r="H16" s="96">
        <f>SUM(H8:H15)</f>
        <v>7527</v>
      </c>
      <c r="I16" s="124">
        <f>'2023'!H16/'[1]2022'!H16*100</f>
        <v>64.043223006891864</v>
      </c>
      <c r="J16" s="96">
        <v>11144</v>
      </c>
      <c r="K16" s="124">
        <f>'2023'!J16/'[1]2022'!J16*100</f>
        <v>110.52266190617873</v>
      </c>
      <c r="L16" s="96">
        <f>SUM(L8:L15)</f>
        <v>8061</v>
      </c>
      <c r="M16" s="124">
        <f>'2023'!L16/'[1]2022'!L16*100</f>
        <v>106.23352662098048</v>
      </c>
      <c r="N16" s="96">
        <f>SUM(N8:N15)</f>
        <v>9389</v>
      </c>
      <c r="O16" s="124">
        <f>'2023'!N16/'[1]2022'!N16*100</f>
        <v>97.406369955389565</v>
      </c>
      <c r="P16" s="96">
        <f>SUM(P8:P15)</f>
        <v>7914</v>
      </c>
      <c r="Q16" s="124">
        <f>'2023'!P16/'[1]2022'!P16*100</f>
        <v>83.763759525825577</v>
      </c>
      <c r="R16" s="96">
        <f>SUM(R8:R15)</f>
        <v>10476</v>
      </c>
      <c r="S16" s="124">
        <f>'2023'!R16/'[1]2022'!R16*100</f>
        <v>136.90538421327759</v>
      </c>
      <c r="T16" s="96">
        <f>SUM(T8:T15)</f>
        <v>10674</v>
      </c>
      <c r="U16" s="124">
        <f>'2023'!T16/'[1]2022'!T16*100</f>
        <v>110.69169345639325</v>
      </c>
      <c r="V16" s="96">
        <f>SUM(V8:V15)</f>
        <v>7594</v>
      </c>
      <c r="W16" s="124">
        <f>'2023'!V16/'[1]2022'!V16*100</f>
        <v>93.315310887195864</v>
      </c>
      <c r="X16" s="96">
        <f>SUM(X8:X15)</f>
        <v>7485</v>
      </c>
      <c r="Y16" s="124">
        <f>'2023'!X16/'[1]2022'!X16*100</f>
        <v>94.471790988262015</v>
      </c>
      <c r="Z16" s="96">
        <f>SUM(Z8:Z15)</f>
        <v>11815</v>
      </c>
      <c r="AA16" s="124">
        <f>'2023'!Z16/'[1]2022'!Z16*100</f>
        <v>88.105891126025355</v>
      </c>
      <c r="AB16" s="96">
        <f t="shared" si="0"/>
        <v>107798</v>
      </c>
      <c r="AC16" s="123">
        <v>85</v>
      </c>
      <c r="AD16" s="114" t="s">
        <v>17</v>
      </c>
    </row>
    <row r="17" spans="1:31" customFormat="1" ht="14.1" customHeight="1" x14ac:dyDescent="0.15">
      <c r="A17" s="226" t="s">
        <v>26</v>
      </c>
      <c r="B17" s="227"/>
      <c r="C17" s="238"/>
      <c r="D17" s="97">
        <f>SUM(D16,D7)</f>
        <v>37085</v>
      </c>
      <c r="E17" s="119">
        <f>'2023'!D17/'[1]2022'!D17*100</f>
        <v>78.022764090803904</v>
      </c>
      <c r="F17" s="97">
        <f>SUM(F16,F7)</f>
        <v>39826</v>
      </c>
      <c r="G17" s="125">
        <f>'2023'!F17/'[1]2022'!F17*100</f>
        <v>94.202521465572303</v>
      </c>
      <c r="H17" s="97">
        <f>SUM(H16,H7)</f>
        <v>41692</v>
      </c>
      <c r="I17" s="125">
        <f>'2023'!H17/'[1]2022'!H17*100</f>
        <v>80.37631817393148</v>
      </c>
      <c r="J17" s="97">
        <f>SUM(J16,J7)</f>
        <v>41116</v>
      </c>
      <c r="K17" s="125">
        <f>'2023'!J17/'[1]2022'!J17*100</f>
        <v>85.763751277612073</v>
      </c>
      <c r="L17" s="97">
        <f>SUM(L16,L7)</f>
        <v>36009</v>
      </c>
      <c r="M17" s="125">
        <f>'2023'!L17/'[1]2022'!L17*100</f>
        <v>74.49881038584877</v>
      </c>
      <c r="N17" s="97">
        <f>SUM(N16,N7)</f>
        <v>33307</v>
      </c>
      <c r="O17" s="125">
        <f>'2023'!N17/'[1]2022'!N17*100</f>
        <v>64.542195523689557</v>
      </c>
      <c r="P17" s="97">
        <f>SUM(P16,P7)</f>
        <v>29132</v>
      </c>
      <c r="Q17" s="125">
        <f>'2023'!P17/'[1]2022'!P17*100</f>
        <v>68.702686130698297</v>
      </c>
      <c r="R17" s="97">
        <f>SUM(R16,R7)</f>
        <v>33946</v>
      </c>
      <c r="S17" s="125">
        <f>'2023'!R17/'[1]2022'!R17*100</f>
        <v>77.6334446324841</v>
      </c>
      <c r="T17" s="97">
        <f>SUM(T16,T7)</f>
        <v>32380</v>
      </c>
      <c r="U17" s="125">
        <f>'2023'!T17/'[1]2022'!T17*100</f>
        <v>68.168421052631572</v>
      </c>
      <c r="V17" s="97">
        <f>SUM(V16,V7)</f>
        <v>30548</v>
      </c>
      <c r="W17" s="125">
        <f>'2023'!V17/'[1]2022'!V17*100</f>
        <v>68.41810566865999</v>
      </c>
      <c r="X17" s="97">
        <f>SUM(X16,X7)</f>
        <v>33686</v>
      </c>
      <c r="Y17" s="125">
        <f>'2023'!X17/'[1]2022'!X17*100</f>
        <v>80.774026472280838</v>
      </c>
      <c r="Z17" s="97">
        <f>SUM(Z16,Z7)</f>
        <v>38867</v>
      </c>
      <c r="AA17" s="125">
        <f>'2023'!Z17/'[1]2022'!Z17*100</f>
        <v>82.464143257234994</v>
      </c>
      <c r="AB17" s="97">
        <f t="shared" si="0"/>
        <v>427594</v>
      </c>
      <c r="AC17" s="126">
        <v>83.7</v>
      </c>
      <c r="AD17" s="114" t="s">
        <v>17</v>
      </c>
    </row>
    <row r="18" spans="1:31" customFormat="1" ht="14.1" customHeight="1" x14ac:dyDescent="0.15">
      <c r="A18" s="239" t="s">
        <v>27</v>
      </c>
      <c r="B18" s="223" t="s">
        <v>74</v>
      </c>
      <c r="C18" s="127" t="s">
        <v>46</v>
      </c>
      <c r="D18" s="89">
        <v>4616</v>
      </c>
      <c r="E18" s="112">
        <f>'2023'!D18/'[1]2022'!D18*100</f>
        <v>103.52096882709128</v>
      </c>
      <c r="F18" s="89">
        <v>5107</v>
      </c>
      <c r="G18" s="115">
        <f>'2023'!F18/'[1]2022'!F18*100</f>
        <v>106.75167224080269</v>
      </c>
      <c r="H18" s="89">
        <v>4813</v>
      </c>
      <c r="I18" s="115">
        <f>'2023'!H18/'[1]2022'!H18*100</f>
        <v>111.9823173569102</v>
      </c>
      <c r="J18" s="89">
        <v>4405</v>
      </c>
      <c r="K18" s="115">
        <f>'2023'!J18/'[1]2022'!J18*100</f>
        <v>104.33443865466603</v>
      </c>
      <c r="L18" s="89">
        <v>4241</v>
      </c>
      <c r="M18" s="115">
        <f>'2023'!L18/'[1]2022'!L18*100</f>
        <v>91.87608318890814</v>
      </c>
      <c r="N18" s="89">
        <v>5189</v>
      </c>
      <c r="O18" s="115">
        <f>'2023'!N18/'[1]2022'!N18*100</f>
        <v>110.75773745997866</v>
      </c>
      <c r="P18" s="89">
        <v>4313</v>
      </c>
      <c r="Q18" s="115">
        <f>'2023'!P18/'[1]2022'!P18*100</f>
        <v>89.296066252587991</v>
      </c>
      <c r="R18" s="89">
        <v>4918</v>
      </c>
      <c r="S18" s="115">
        <f>'2023'!R18/'[1]2022'!R18*100</f>
        <v>139.35959195239445</v>
      </c>
      <c r="T18" s="89">
        <v>4928</v>
      </c>
      <c r="U18" s="115">
        <f>'2023'!T18/'[1]2022'!T18*100</f>
        <v>102.02898550724638</v>
      </c>
      <c r="V18" s="89">
        <v>4950</v>
      </c>
      <c r="W18" s="115">
        <f>'2023'!V18/'[1]2022'!V18*100</f>
        <v>117.04894774178294</v>
      </c>
      <c r="X18" s="89">
        <v>5157</v>
      </c>
      <c r="Y18" s="115">
        <f>'2023'!X18/'[1]2022'!X18*100</f>
        <v>121.19858989424206</v>
      </c>
      <c r="Z18" s="89">
        <v>3906</v>
      </c>
      <c r="AA18" s="115">
        <f>'2023'!Z18/'[1]2022'!Z18*100</f>
        <v>87.578475336322867</v>
      </c>
      <c r="AB18" s="89">
        <f t="shared" si="0"/>
        <v>56543</v>
      </c>
      <c r="AC18" s="116">
        <v>107.3</v>
      </c>
      <c r="AD18" s="114" t="s">
        <v>17</v>
      </c>
    </row>
    <row r="19" spans="1:31" customFormat="1" ht="14.1" customHeight="1" x14ac:dyDescent="0.15">
      <c r="A19" s="239"/>
      <c r="B19" s="224"/>
      <c r="C19" s="86" t="s">
        <v>48</v>
      </c>
      <c r="D19" s="89">
        <v>3735</v>
      </c>
      <c r="E19" s="112">
        <f>'2023'!D19/'[1]2022'!D19*100</f>
        <v>81.657192829033661</v>
      </c>
      <c r="F19" s="89">
        <v>2419</v>
      </c>
      <c r="G19" s="115">
        <f>'2023'!F19/'[1]2022'!F19*100</f>
        <v>62.506459948320412</v>
      </c>
      <c r="H19" s="89">
        <v>3168</v>
      </c>
      <c r="I19" s="115">
        <f>'2023'!H19/'[1]2022'!H19*100</f>
        <v>67.432950191570882</v>
      </c>
      <c r="J19" s="89">
        <v>3117</v>
      </c>
      <c r="K19" s="115">
        <f>'2023'!J19/'[1]2022'!J19*100</f>
        <v>82.943054816391694</v>
      </c>
      <c r="L19" s="89">
        <v>3160</v>
      </c>
      <c r="M19" s="115">
        <f>'2023'!L19/'[1]2022'!L19*100</f>
        <v>87.148372862658576</v>
      </c>
      <c r="N19" s="89">
        <v>2867</v>
      </c>
      <c r="O19" s="115">
        <f>'2023'!N19/'[1]2022'!N19*100</f>
        <v>82.243258749282845</v>
      </c>
      <c r="P19" s="89">
        <v>3014</v>
      </c>
      <c r="Q19" s="115">
        <f>'2023'!P19/'[1]2022'!P19*100</f>
        <v>90.892641737032562</v>
      </c>
      <c r="R19" s="89">
        <v>1992</v>
      </c>
      <c r="S19" s="115">
        <f>'2023'!R19/'[1]2022'!R19*100</f>
        <v>66.890530557421087</v>
      </c>
      <c r="T19" s="89">
        <v>2635</v>
      </c>
      <c r="U19" s="115">
        <f>'2023'!T19/'[1]2022'!T19*100</f>
        <v>104.06793048973144</v>
      </c>
      <c r="V19" s="89">
        <v>2365</v>
      </c>
      <c r="W19" s="115">
        <f>'2023'!V19/'[1]2022'!V19*100</f>
        <v>79.871664978047946</v>
      </c>
      <c r="X19" s="89">
        <v>1987</v>
      </c>
      <c r="Y19" s="115">
        <f>'2023'!X19/'[1]2022'!X19*100</f>
        <v>61.631513647642677</v>
      </c>
      <c r="Z19" s="89">
        <v>2391</v>
      </c>
      <c r="AA19" s="115">
        <f>'2023'!Z19/'[1]2022'!Z19*100</f>
        <v>75.141420490257701</v>
      </c>
      <c r="AB19" s="89">
        <f t="shared" si="0"/>
        <v>32850</v>
      </c>
      <c r="AC19" s="116">
        <v>70.900000000000006</v>
      </c>
      <c r="AD19" s="114" t="s">
        <v>17</v>
      </c>
    </row>
    <row r="20" spans="1:31" customFormat="1" ht="14.1" customHeight="1" x14ac:dyDescent="0.15">
      <c r="A20" s="239"/>
      <c r="B20" s="224"/>
      <c r="C20" s="86" t="s">
        <v>49</v>
      </c>
      <c r="D20" s="89">
        <v>1730</v>
      </c>
      <c r="E20" s="112">
        <f>'2023'!D20/'[1]2022'!D20*100</f>
        <v>99.539700805523594</v>
      </c>
      <c r="F20" s="89">
        <v>1687</v>
      </c>
      <c r="G20" s="115">
        <f>'2023'!F20/'[1]2022'!F20*100</f>
        <v>79.914732354334433</v>
      </c>
      <c r="H20" s="89">
        <v>2052</v>
      </c>
      <c r="I20" s="115">
        <f>'2023'!H20/'[1]2022'!H20*100</f>
        <v>104.74732006125573</v>
      </c>
      <c r="J20" s="89">
        <v>1818</v>
      </c>
      <c r="K20" s="115">
        <f>'2023'!J20/'[1]2022'!J20*100</f>
        <v>51.647727272727273</v>
      </c>
      <c r="L20" s="89">
        <v>1671</v>
      </c>
      <c r="M20" s="115">
        <f>'2023'!L20/'[1]2022'!L20*100</f>
        <v>68.8504326328801</v>
      </c>
      <c r="N20" s="89">
        <v>2459</v>
      </c>
      <c r="O20" s="115">
        <f>'2023'!N20/'[1]2022'!N20*100</f>
        <v>199.75629569455725</v>
      </c>
      <c r="P20" s="89">
        <v>2481</v>
      </c>
      <c r="Q20" s="115">
        <f>'2023'!P20/'[1]2022'!P20*100</f>
        <v>129.01716068642745</v>
      </c>
      <c r="R20" s="89">
        <v>1921</v>
      </c>
      <c r="S20" s="115">
        <f>'2023'!R20/'[1]2022'!R20*100</f>
        <v>206.1158798283262</v>
      </c>
      <c r="T20" s="89">
        <v>1919</v>
      </c>
      <c r="U20" s="115">
        <f>'2023'!T20/'[1]2022'!T20*100</f>
        <v>139.15881073241479</v>
      </c>
      <c r="V20" s="89">
        <v>1723</v>
      </c>
      <c r="W20" s="115">
        <f>'2023'!V20/'[1]2022'!V20*100</f>
        <v>85.086419753086417</v>
      </c>
      <c r="X20" s="89">
        <v>1895</v>
      </c>
      <c r="Y20" s="115">
        <f>'2023'!X20/'[1]2022'!X20*100</f>
        <v>86.76739926739927</v>
      </c>
      <c r="Z20" s="89">
        <v>2560</v>
      </c>
      <c r="AA20" s="115">
        <f>'2023'!Z20/'[1]2022'!Z20*100</f>
        <v>76.032076032076034</v>
      </c>
      <c r="AB20" s="89">
        <f t="shared" si="0"/>
        <v>23916</v>
      </c>
      <c r="AC20" s="116">
        <v>94.2</v>
      </c>
      <c r="AD20" s="114" t="s">
        <v>17</v>
      </c>
    </row>
    <row r="21" spans="1:31" customFormat="1" ht="14.1" customHeight="1" x14ac:dyDescent="0.15">
      <c r="A21" s="239"/>
      <c r="B21" s="224"/>
      <c r="C21" s="86" t="s">
        <v>50</v>
      </c>
      <c r="D21" s="89">
        <v>867</v>
      </c>
      <c r="E21" s="112">
        <f>'2023'!D21/'[1]2022'!D21*100</f>
        <v>59.019741320626274</v>
      </c>
      <c r="F21" s="89">
        <v>1665</v>
      </c>
      <c r="G21" s="115">
        <f>'2023'!F21/'[1]2022'!F21*100</f>
        <v>115.30470914127424</v>
      </c>
      <c r="H21" s="89">
        <v>1719</v>
      </c>
      <c r="I21" s="115">
        <f>'2023'!H21/'[1]2022'!H21*100</f>
        <v>120.3781512605042</v>
      </c>
      <c r="J21" s="89">
        <v>1218</v>
      </c>
      <c r="K21" s="115">
        <f>'2023'!J21/'[1]2022'!J21*100</f>
        <v>70.363951473136908</v>
      </c>
      <c r="L21" s="89">
        <v>1454</v>
      </c>
      <c r="M21" s="115">
        <f>'2023'!L21/'[1]2022'!L21*100</f>
        <v>120.96505823627288</v>
      </c>
      <c r="N21" s="89">
        <v>1376</v>
      </c>
      <c r="O21" s="115">
        <f>'2023'!N21/'[1]2022'!N21*100</f>
        <v>82.841661649608668</v>
      </c>
      <c r="P21" s="89">
        <v>798</v>
      </c>
      <c r="Q21" s="115">
        <f>'2023'!P21/'[1]2022'!P21*100</f>
        <v>45.862068965517238</v>
      </c>
      <c r="R21" s="89">
        <v>1739</v>
      </c>
      <c r="S21" s="115">
        <f>'2023'!R21/'[1]2022'!R21*100</f>
        <v>104.25659472422062</v>
      </c>
      <c r="T21" s="89">
        <v>2336</v>
      </c>
      <c r="U21" s="115">
        <f>'2023'!T21/'[1]2022'!T21*100</f>
        <v>130.79507278835388</v>
      </c>
      <c r="V21" s="89">
        <v>1680</v>
      </c>
      <c r="W21" s="115">
        <f>'2023'!V21/'[1]2022'!V21*100</f>
        <v>92.10526315789474</v>
      </c>
      <c r="X21" s="89">
        <v>1622</v>
      </c>
      <c r="Y21" s="115">
        <f>'2023'!X21/'[1]2022'!X21*100</f>
        <v>80.616302186878727</v>
      </c>
      <c r="Z21" s="89">
        <v>1676</v>
      </c>
      <c r="AA21" s="115">
        <f>'2023'!Z21/'[1]2022'!Z21*100</f>
        <v>145.1082251082251</v>
      </c>
      <c r="AB21" s="89">
        <f t="shared" si="0"/>
        <v>18150</v>
      </c>
      <c r="AC21" s="116">
        <v>97.9</v>
      </c>
      <c r="AD21" s="114" t="s">
        <v>17</v>
      </c>
    </row>
    <row r="22" spans="1:31" customFormat="1" ht="14.1" customHeight="1" x14ac:dyDescent="0.15">
      <c r="A22" s="239"/>
      <c r="B22" s="224"/>
      <c r="C22" s="86" t="s">
        <v>51</v>
      </c>
      <c r="D22" s="95">
        <v>3521</v>
      </c>
      <c r="E22" s="122">
        <f>'2023'!D22/'[1]2022'!D22*100</f>
        <v>104.07921962754952</v>
      </c>
      <c r="F22" s="95">
        <v>3360</v>
      </c>
      <c r="G22" s="117">
        <f>'2023'!F22/'[1]2022'!F22*100</f>
        <v>86.597938144329902</v>
      </c>
      <c r="H22" s="95">
        <v>3502</v>
      </c>
      <c r="I22" s="117">
        <f>'2023'!H22/'[1]2022'!H22*100</f>
        <v>107.72070132266995</v>
      </c>
      <c r="J22" s="95">
        <v>3639</v>
      </c>
      <c r="K22" s="117">
        <f>'2023'!J22/'[1]2022'!J22*100</f>
        <v>111.1484422724496</v>
      </c>
      <c r="L22" s="95">
        <v>2978</v>
      </c>
      <c r="M22" s="117">
        <f>'2023'!L22/'[1]2022'!L22*100</f>
        <v>79.455709711846325</v>
      </c>
      <c r="N22" s="95">
        <v>3164</v>
      </c>
      <c r="O22" s="117">
        <f>'2023'!N22/'[1]2022'!N22*100</f>
        <v>113.44567945500179</v>
      </c>
      <c r="P22" s="95">
        <v>4001</v>
      </c>
      <c r="Q22" s="117">
        <f>'2023'!P22/'[1]2022'!P22*100</f>
        <v>156.77899686520377</v>
      </c>
      <c r="R22" s="95">
        <v>2838</v>
      </c>
      <c r="S22" s="117">
        <f>'2023'!R22/'[1]2022'!R22*100</f>
        <v>95.330870003359095</v>
      </c>
      <c r="T22" s="95">
        <v>2903</v>
      </c>
      <c r="U22" s="117">
        <f>'2023'!T22/'[1]2022'!T22*100</f>
        <v>87.151005703992794</v>
      </c>
      <c r="V22" s="95">
        <v>2361</v>
      </c>
      <c r="W22" s="117">
        <f>'2023'!V22/'[1]2022'!V22*100</f>
        <v>89.262759924385634</v>
      </c>
      <c r="X22" s="95">
        <v>3154</v>
      </c>
      <c r="Y22" s="117">
        <f>'2023'!X22/'[1]2022'!X22*100</f>
        <v>101.90630048465266</v>
      </c>
      <c r="Z22" s="95">
        <v>2988</v>
      </c>
      <c r="AA22" s="117">
        <f>'2023'!Z22/'[1]2022'!Z22*100</f>
        <v>120.77607113985449</v>
      </c>
      <c r="AB22" s="95">
        <f t="shared" si="0"/>
        <v>38409</v>
      </c>
      <c r="AC22" s="118">
        <v>98.8</v>
      </c>
      <c r="AD22" s="114" t="s">
        <v>17</v>
      </c>
    </row>
    <row r="23" spans="1:31" customFormat="1" ht="14.1" customHeight="1" x14ac:dyDescent="0.15">
      <c r="A23" s="239"/>
      <c r="B23" s="225"/>
      <c r="C23" s="128" t="s">
        <v>52</v>
      </c>
      <c r="D23" s="98">
        <f>SUM(D18:D22)</f>
        <v>14469</v>
      </c>
      <c r="E23" s="129">
        <f>'2023'!D23/'[1]2022'!D23*100</f>
        <v>92.613454522178841</v>
      </c>
      <c r="F23" s="98">
        <f>SUM(F18:F22)</f>
        <v>14238</v>
      </c>
      <c r="G23" s="120">
        <f>'2023'!F23/'[1]2022'!F23*100</f>
        <v>88.495245198582879</v>
      </c>
      <c r="H23" s="98">
        <f>SUM(H18:H22)</f>
        <v>15254</v>
      </c>
      <c r="I23" s="120">
        <f>'2023'!H23/'[1]2022'!H23*100</f>
        <v>97.569400025585267</v>
      </c>
      <c r="J23" s="98">
        <f>SUM(J18:J22)</f>
        <v>14197</v>
      </c>
      <c r="K23" s="120">
        <f>'2023'!J23/'[1]2022'!J23*100</f>
        <v>86.016358679188116</v>
      </c>
      <c r="L23" s="98">
        <f>SUM(L18:L22)</f>
        <v>13504</v>
      </c>
      <c r="M23" s="120">
        <f>'2023'!L23/'[1]2022'!L23*100</f>
        <v>86.458800179268835</v>
      </c>
      <c r="N23" s="98">
        <f>SUM(N18:N22)</f>
        <v>15055</v>
      </c>
      <c r="O23" s="120">
        <f>'2023'!N23/'[1]2022'!N23*100</f>
        <v>108.68466647415535</v>
      </c>
      <c r="P23" s="98">
        <f>SUM(P18:P22)</f>
        <v>14607</v>
      </c>
      <c r="Q23" s="120">
        <f>'2023'!P23/'[1]2022'!P23*100</f>
        <v>101.71297263421768</v>
      </c>
      <c r="R23" s="98">
        <f>SUM(R18:R22)</f>
        <v>13408</v>
      </c>
      <c r="S23" s="120">
        <f>'2023'!R23/'[1]2022'!R23*100</f>
        <v>110.9566368752069</v>
      </c>
      <c r="T23" s="98">
        <f>SUM(T18:T22)</f>
        <v>14721</v>
      </c>
      <c r="U23" s="120">
        <f>'2023'!T23/'[1]2022'!T23*100</f>
        <v>106.22744984846297</v>
      </c>
      <c r="V23" s="98">
        <f>SUM(V18:V22)</f>
        <v>13079</v>
      </c>
      <c r="W23" s="120">
        <f>'2023'!V23/'[1]2022'!V23*100</f>
        <v>95.578778135048239</v>
      </c>
      <c r="X23" s="98">
        <f>SUM(X18:X22)</f>
        <v>13815</v>
      </c>
      <c r="Y23" s="120">
        <f>'2023'!X23/'[1]2022'!X23*100</f>
        <v>93.534190927555855</v>
      </c>
      <c r="Z23" s="98">
        <f>SUM(Z18:Z22)</f>
        <v>13521</v>
      </c>
      <c r="AA23" s="120">
        <f>'2023'!Z23/'[1]2022'!Z23*100</f>
        <v>92.36917611695587</v>
      </c>
      <c r="AB23" s="130">
        <f t="shared" si="0"/>
        <v>169868</v>
      </c>
      <c r="AC23" s="119">
        <v>92.9</v>
      </c>
      <c r="AD23" s="114" t="s">
        <v>17</v>
      </c>
    </row>
    <row r="24" spans="1:31" customFormat="1" ht="14.1" customHeight="1" x14ac:dyDescent="0.15">
      <c r="A24" s="239"/>
      <c r="B24" s="241" t="s">
        <v>53</v>
      </c>
      <c r="C24" s="226"/>
      <c r="D24" s="101">
        <v>6324</v>
      </c>
      <c r="E24" s="123">
        <f>'2023'!D24/'[1]2022'!D24*100</f>
        <v>146.7966573816156</v>
      </c>
      <c r="F24" s="101">
        <v>4995</v>
      </c>
      <c r="G24" s="122">
        <f>'2023'!F24/'[1]2022'!F24*100</f>
        <v>116.16279069767441</v>
      </c>
      <c r="H24" s="101">
        <v>4328</v>
      </c>
      <c r="I24" s="122">
        <f>'2023'!H24/'[1]2022'!H24*100</f>
        <v>97.521406038756197</v>
      </c>
      <c r="J24" s="101">
        <v>6311</v>
      </c>
      <c r="K24" s="122">
        <f>'2023'!J24/'[1]2022'!J24*100</f>
        <v>151.88929001203368</v>
      </c>
      <c r="L24" s="101">
        <v>4135</v>
      </c>
      <c r="M24" s="122">
        <f>'2023'!L24/'[1]2022'!L24*100</f>
        <v>86.163784121692018</v>
      </c>
      <c r="N24" s="101">
        <v>4052</v>
      </c>
      <c r="O24" s="122">
        <f>'2023'!N24/'[1]2022'!N24*100</f>
        <v>188.37749883774987</v>
      </c>
      <c r="P24" s="101">
        <v>4414</v>
      </c>
      <c r="Q24" s="122">
        <f>'2023'!P24/'[1]2022'!P24*100</f>
        <v>83.345921450151067</v>
      </c>
      <c r="R24" s="101">
        <v>4247</v>
      </c>
      <c r="S24" s="122">
        <f>'2023'!R24/'[1]2022'!R24*100</f>
        <v>119.29775280898876</v>
      </c>
      <c r="T24" s="101">
        <v>5693</v>
      </c>
      <c r="U24" s="122">
        <f>'2023'!T24/'[1]2022'!T24*100</f>
        <v>114.80137124420247</v>
      </c>
      <c r="V24" s="101">
        <v>4880</v>
      </c>
      <c r="W24" s="122">
        <f>'2023'!V24/'[1]2022'!V24*100</f>
        <v>89.771891096394413</v>
      </c>
      <c r="X24" s="101">
        <v>6106</v>
      </c>
      <c r="Y24" s="122">
        <f>'2023'!X24/'[1]2022'!X24*100</f>
        <v>98.754649846352905</v>
      </c>
      <c r="Z24" s="101">
        <v>5863</v>
      </c>
      <c r="AA24" s="122">
        <f>'2023'!Z24/'[1]2022'!Z24*100</f>
        <v>130.46283934134402</v>
      </c>
      <c r="AB24" s="101">
        <f t="shared" si="0"/>
        <v>61348</v>
      </c>
      <c r="AC24" s="131">
        <v>119.9</v>
      </c>
      <c r="AD24" s="114"/>
    </row>
    <row r="25" spans="1:31" customFormat="1" ht="14.1" customHeight="1" x14ac:dyDescent="0.15">
      <c r="A25" s="239"/>
      <c r="B25" s="132"/>
      <c r="C25" s="145" t="s">
        <v>66</v>
      </c>
      <c r="D25" s="96">
        <v>1707</v>
      </c>
      <c r="E25" s="123">
        <f>'2023'!D25/'[1]2022'!D25*100</f>
        <v>97.598627787307038</v>
      </c>
      <c r="F25" s="96">
        <v>1404</v>
      </c>
      <c r="G25" s="124">
        <f>'2023'!F25/'[1]2022'!F25*100</f>
        <v>62.650602409638559</v>
      </c>
      <c r="H25" s="96">
        <v>1892</v>
      </c>
      <c r="I25" s="124">
        <f>'2023'!H25/'[1]2022'!H25*100</f>
        <v>69.354838709677423</v>
      </c>
      <c r="J25" s="96">
        <v>2651</v>
      </c>
      <c r="K25" s="124">
        <f>'2023'!J25/'[1]2022'!J25*100</f>
        <v>141.08568387440127</v>
      </c>
      <c r="L25" s="96">
        <v>1664</v>
      </c>
      <c r="M25" s="124">
        <f>'2023'!L25/'[1]2022'!L25*100</f>
        <v>67.313915857605181</v>
      </c>
      <c r="N25" s="96">
        <v>1450</v>
      </c>
      <c r="O25" s="124">
        <f>'2023'!N25/'[1]2022'!N25*100</f>
        <v>82.480091012514222</v>
      </c>
      <c r="P25" s="96">
        <v>1729</v>
      </c>
      <c r="Q25" s="124">
        <f>'2023'!P25/'[1]2022'!P25*100</f>
        <v>68.529528339278627</v>
      </c>
      <c r="R25" s="96">
        <v>1694</v>
      </c>
      <c r="S25" s="124">
        <f>'2023'!R25/'[1]2022'!R25*100</f>
        <v>120.82738944365192</v>
      </c>
      <c r="T25" s="96">
        <v>1310</v>
      </c>
      <c r="U25" s="124">
        <f>'2023'!T25/'[1]2022'!T25*100</f>
        <v>56.783701777199823</v>
      </c>
      <c r="V25" s="96">
        <v>1667</v>
      </c>
      <c r="W25" s="124">
        <f>'2023'!V25/'[1]2022'!V25*100</f>
        <v>113.71077762619373</v>
      </c>
      <c r="X25" s="96">
        <v>2270</v>
      </c>
      <c r="Y25" s="124">
        <f>'2023'!X25/'[1]2022'!X25*100</f>
        <v>140.9062693978895</v>
      </c>
      <c r="Z25" s="96">
        <v>2232</v>
      </c>
      <c r="AA25" s="124">
        <f>'2023'!Z25/'[1]2022'!Z25*100</f>
        <v>177.14285714285714</v>
      </c>
      <c r="AB25" s="96">
        <f t="shared" si="0"/>
        <v>21670</v>
      </c>
      <c r="AC25" s="123">
        <v>74.5</v>
      </c>
      <c r="AD25" s="114"/>
    </row>
    <row r="26" spans="1:31" customFormat="1" ht="14.1" customHeight="1" x14ac:dyDescent="0.15">
      <c r="A26" s="239"/>
      <c r="B26" s="132"/>
      <c r="C26" s="145" t="s">
        <v>54</v>
      </c>
      <c r="D26" s="96">
        <v>3029</v>
      </c>
      <c r="E26" s="123">
        <f>'2023'!D26/'[1]2022'!D26*100</f>
        <v>216.97707736389685</v>
      </c>
      <c r="F26" s="96">
        <v>2387</v>
      </c>
      <c r="G26" s="124">
        <f>'2023'!F26/'[1]2022'!F26*100</f>
        <v>264.92785793562706</v>
      </c>
      <c r="H26" s="96">
        <v>774</v>
      </c>
      <c r="I26" s="124">
        <f>'2023'!H26/'[1]2022'!H26*100</f>
        <v>84.682713347921222</v>
      </c>
      <c r="J26" s="96">
        <v>2325</v>
      </c>
      <c r="K26" s="124">
        <f>'2023'!J26/'[1]2022'!J26*100</f>
        <v>152.65922521339462</v>
      </c>
      <c r="L26" s="96">
        <v>716</v>
      </c>
      <c r="M26" s="124">
        <f>'2023'!L26/'[1]2022'!L26*100</f>
        <v>87.530562347188265</v>
      </c>
      <c r="N26" s="96">
        <v>1240</v>
      </c>
      <c r="O26" s="124" t="s">
        <v>64</v>
      </c>
      <c r="P26" s="96">
        <v>1511</v>
      </c>
      <c r="Q26" s="124">
        <f>'2023'!P26/'[1]2022'!P26*100</f>
        <v>91.409558378705384</v>
      </c>
      <c r="R26" s="96">
        <v>1591</v>
      </c>
      <c r="S26" s="124">
        <f>'2023'!R26/'[1]2022'!R26*100</f>
        <v>119.71407072987208</v>
      </c>
      <c r="T26" s="96">
        <v>3162</v>
      </c>
      <c r="U26" s="124">
        <f>'2023'!T26/'[1]2022'!T26*100</f>
        <v>179.96585088218555</v>
      </c>
      <c r="V26" s="96">
        <v>2141</v>
      </c>
      <c r="W26" s="124">
        <f>'2023'!V26/'[1]2022'!V26*100</f>
        <v>84.792079207920793</v>
      </c>
      <c r="X26" s="96">
        <v>1637</v>
      </c>
      <c r="Y26" s="124">
        <f>'2023'!X26/'[1]2022'!X26*100</f>
        <v>58.56887298747764</v>
      </c>
      <c r="Z26" s="96">
        <v>2229</v>
      </c>
      <c r="AA26" s="124">
        <f>'2023'!Z26/'[1]2022'!Z26*100</f>
        <v>146.06815203145479</v>
      </c>
      <c r="AB26" s="96">
        <f t="shared" si="0"/>
        <v>22742</v>
      </c>
      <c r="AC26" s="123">
        <v>192.8</v>
      </c>
      <c r="AD26" s="114"/>
    </row>
    <row r="27" spans="1:31" customFormat="1" ht="14.1" customHeight="1" x14ac:dyDescent="0.15">
      <c r="A27" s="239"/>
      <c r="B27" s="133"/>
      <c r="C27" s="145" t="s">
        <v>55</v>
      </c>
      <c r="D27" s="96">
        <v>1516</v>
      </c>
      <c r="E27" s="123">
        <f>'2023'!D27/'[1]2022'!D27*100</f>
        <v>203.48993288590603</v>
      </c>
      <c r="F27" s="96">
        <v>981</v>
      </c>
      <c r="G27" s="124">
        <f>'2023'!F27/'[1]2022'!F27*100</f>
        <v>125.12755102040816</v>
      </c>
      <c r="H27" s="96">
        <v>1498</v>
      </c>
      <c r="I27" s="124">
        <f>'2023'!H27/'[1]2022'!H27*100</f>
        <v>201.61507402422609</v>
      </c>
      <c r="J27" s="96">
        <v>1194</v>
      </c>
      <c r="K27" s="124">
        <f>'2023'!J27/'[1]2022'!J27*100</f>
        <v>186.5625</v>
      </c>
      <c r="L27" s="96">
        <v>1692</v>
      </c>
      <c r="M27" s="124">
        <f>'2023'!L27/'[1]2022'!L27*100</f>
        <v>152.98372513562387</v>
      </c>
      <c r="N27" s="96">
        <v>1270</v>
      </c>
      <c r="O27" s="124">
        <f>'2023'!N27/'[1]2022'!N27*100</f>
        <v>112.78863232682062</v>
      </c>
      <c r="P27" s="96">
        <v>838</v>
      </c>
      <c r="Q27" s="124">
        <f>'2023'!P27/'[1]2022'!P27*100</f>
        <v>85.685071574642123</v>
      </c>
      <c r="R27" s="96">
        <v>935</v>
      </c>
      <c r="S27" s="124">
        <f>'2023'!R27/'[1]2022'!R27*100</f>
        <v>122.7034120734908</v>
      </c>
      <c r="T27" s="96">
        <v>1121</v>
      </c>
      <c r="U27" s="124">
        <f>'2023'!T27/'[1]2022'!T27*100</f>
        <v>151.89701897018969</v>
      </c>
      <c r="V27" s="96">
        <v>774</v>
      </c>
      <c r="W27" s="124">
        <f>'2023'!V27/'[1]2022'!V27*100</f>
        <v>78.340080971659916</v>
      </c>
      <c r="X27" s="96">
        <v>1770</v>
      </c>
      <c r="Y27" s="124">
        <f>'2023'!X27/'[1]2022'!X27*100</f>
        <v>106.4341551413109</v>
      </c>
      <c r="Z27" s="96">
        <v>1260</v>
      </c>
      <c r="AA27" s="124">
        <f>'2023'!Z27/'[1]2022'!Z27*100</f>
        <v>94.523630907726925</v>
      </c>
      <c r="AB27" s="96">
        <f t="shared" si="0"/>
        <v>14849</v>
      </c>
      <c r="AC27" s="123">
        <v>175.8</v>
      </c>
      <c r="AD27" s="114"/>
    </row>
    <row r="28" spans="1:31" customFormat="1" ht="14.1" customHeight="1" x14ac:dyDescent="0.15">
      <c r="A28" s="239"/>
      <c r="B28" s="242" t="s">
        <v>56</v>
      </c>
      <c r="C28" s="226"/>
      <c r="D28" s="96">
        <v>84</v>
      </c>
      <c r="E28" s="123">
        <f>'2023'!D28/'[1]2022'!D28*100</f>
        <v>103.7037037037037</v>
      </c>
      <c r="F28" s="96">
        <v>186</v>
      </c>
      <c r="G28" s="124">
        <f>'2023'!F28/'[1]2022'!F28*100</f>
        <v>238.46153846153845</v>
      </c>
      <c r="H28" s="96">
        <v>171</v>
      </c>
      <c r="I28" s="124">
        <f>'2023'!H28/'[1]2022'!H28*100</f>
        <v>211.11111111111111</v>
      </c>
      <c r="J28" s="96">
        <v>264</v>
      </c>
      <c r="K28" s="124">
        <f>'2023'!J28/'[1]2022'!J28*100</f>
        <v>613.95348837209303</v>
      </c>
      <c r="L28" s="96">
        <v>240</v>
      </c>
      <c r="M28" s="124">
        <f>'2023'!L28/'[1]2022'!L28*100</f>
        <v>279.06976744186045</v>
      </c>
      <c r="N28" s="96">
        <v>228</v>
      </c>
      <c r="O28" s="124">
        <f>'2023'!N28/'[1]2022'!N28*100</f>
        <v>68.674698795180717</v>
      </c>
      <c r="P28" s="96">
        <v>31</v>
      </c>
      <c r="Q28" s="124">
        <f>'2023'!P28/'[1]2022'!P28*100</f>
        <v>36.046511627906973</v>
      </c>
      <c r="R28" s="96">
        <v>22</v>
      </c>
      <c r="S28" s="124">
        <f>'2023'!R28/'[1]2022'!R28*100</f>
        <v>11.956521739130435</v>
      </c>
      <c r="T28" s="96">
        <v>194</v>
      </c>
      <c r="U28" s="124">
        <f>'2023'!T28/'[1]2022'!T28*100</f>
        <v>85.087719298245617</v>
      </c>
      <c r="V28" s="96">
        <v>238</v>
      </c>
      <c r="W28" s="124">
        <f>'2023'!V28/'[1]2022'!V28*100</f>
        <v>371.875</v>
      </c>
      <c r="X28" s="96">
        <v>255</v>
      </c>
      <c r="Y28" s="124">
        <f>'2023'!X28/'[1]2022'!X28*100</f>
        <v>79.43925233644859</v>
      </c>
      <c r="Z28" s="96">
        <v>148</v>
      </c>
      <c r="AA28" s="124">
        <f>'2023'!Z28/'[1]2022'!Z28*100</f>
        <v>328.88888888888886</v>
      </c>
      <c r="AB28" s="96">
        <f t="shared" si="0"/>
        <v>2061</v>
      </c>
      <c r="AC28" s="123">
        <v>183.8</v>
      </c>
      <c r="AD28" s="114" t="s">
        <v>17</v>
      </c>
    </row>
    <row r="29" spans="1:31" customFormat="1" ht="14.1" customHeight="1" x14ac:dyDescent="0.15">
      <c r="A29" s="239"/>
      <c r="B29" s="243" t="s">
        <v>57</v>
      </c>
      <c r="C29" s="243"/>
      <c r="D29" s="146">
        <v>-32</v>
      </c>
      <c r="E29" s="123" t="s">
        <v>64</v>
      </c>
      <c r="F29" s="102">
        <v>5</v>
      </c>
      <c r="G29" s="134">
        <f>'2023'!F29/'[1]2022'!F29*100</f>
        <v>2.7777777777777777</v>
      </c>
      <c r="H29" s="102">
        <v>17</v>
      </c>
      <c r="I29" s="134" t="s">
        <v>64</v>
      </c>
      <c r="J29" s="102">
        <v>4</v>
      </c>
      <c r="K29" s="134" t="s">
        <v>64</v>
      </c>
      <c r="L29" s="102">
        <v>24</v>
      </c>
      <c r="M29" s="134">
        <f>'2023'!L29/'[1]2022'!L29*100</f>
        <v>400</v>
      </c>
      <c r="N29" s="102">
        <v>33</v>
      </c>
      <c r="O29" s="134" t="s">
        <v>64</v>
      </c>
      <c r="P29" s="102">
        <v>94</v>
      </c>
      <c r="Q29" s="134">
        <f>'2023'!P29/'[1]2022'!P29*100</f>
        <v>1175</v>
      </c>
      <c r="R29" s="102">
        <v>8</v>
      </c>
      <c r="S29" s="134" t="s">
        <v>64</v>
      </c>
      <c r="T29" s="102">
        <v>82</v>
      </c>
      <c r="U29" s="134">
        <f>'2023'!T29/'[1]2022'!T29*100</f>
        <v>-101.23456790123457</v>
      </c>
      <c r="V29" s="102">
        <v>14</v>
      </c>
      <c r="W29" s="134">
        <f>'2023'!V29/'[1]2022'!V29*100</f>
        <v>116.66666666666667</v>
      </c>
      <c r="X29" s="102">
        <v>7</v>
      </c>
      <c r="Y29" s="134" t="s">
        <v>64</v>
      </c>
      <c r="Z29" s="102">
        <v>10</v>
      </c>
      <c r="AA29" s="134">
        <f>'2023'!Z29/'[1]2022'!Z29*100</f>
        <v>8.9285714285714288</v>
      </c>
      <c r="AB29" s="146">
        <f t="shared" si="0"/>
        <v>266</v>
      </c>
      <c r="AC29" s="135" t="s">
        <v>64</v>
      </c>
      <c r="AD29" s="114" t="s">
        <v>17</v>
      </c>
      <c r="AE29" s="103"/>
    </row>
    <row r="30" spans="1:31" customFormat="1" ht="14.1" customHeight="1" x14ac:dyDescent="0.15">
      <c r="A30" s="240"/>
      <c r="B30" s="227" t="s">
        <v>21</v>
      </c>
      <c r="C30" s="227"/>
      <c r="D30" s="97">
        <f>SUM(D23:D24,D28:D29)</f>
        <v>20845</v>
      </c>
      <c r="E30" s="119">
        <f>'2023'!D30/'[1]2022'!D30*100</f>
        <v>102.12130119537528</v>
      </c>
      <c r="F30" s="97">
        <f>SUM(F23:F24,F28:F29)</f>
        <v>19424</v>
      </c>
      <c r="G30" s="125">
        <f>'2023'!F30/'[1]2022'!F30*100</f>
        <v>94.076621300915392</v>
      </c>
      <c r="H30" s="97">
        <f>SUM(H23:H24,H28:H29)</f>
        <v>19770</v>
      </c>
      <c r="I30" s="125">
        <f>'2023'!H30/'[1]2022'!H30*100</f>
        <v>101.23924621056943</v>
      </c>
      <c r="J30" s="97">
        <f>SUM(J23:J24,J28:J29)</f>
        <v>20776</v>
      </c>
      <c r="K30" s="125">
        <f>'2023'!J30/'[1]2022'!J30*100</f>
        <v>100.43022187847441</v>
      </c>
      <c r="L30" s="97">
        <f>SUM(L23:L24,L28:L29)</f>
        <v>17903</v>
      </c>
      <c r="M30" s="125">
        <f>'2023'!L30/'[1]2022'!L30*100</f>
        <v>87.289127254997567</v>
      </c>
      <c r="N30" s="97">
        <f>SUM(N23:N24,N28:N29)</f>
        <v>19368</v>
      </c>
      <c r="O30" s="125">
        <f>'2023'!N30/'[1]2022'!N30*100</f>
        <v>128.26490066225165</v>
      </c>
      <c r="P30" s="97">
        <f>SUM(P23:P24,P28:P29)</f>
        <v>19146</v>
      </c>
      <c r="Q30" s="125">
        <f>'2023'!P30/'[1]2022'!P30*100</f>
        <v>96.93686395625538</v>
      </c>
      <c r="R30" s="97">
        <f>SUM(R23:R24,R28:R29)</f>
        <v>17685</v>
      </c>
      <c r="S30" s="125">
        <f>'2023'!R30/'[1]2022'!R30*100</f>
        <v>111.81007776443069</v>
      </c>
      <c r="T30" s="97">
        <f>SUM(T23:T24,T28:T29)</f>
        <v>20690</v>
      </c>
      <c r="U30" s="125">
        <f>'2023'!T30/'[1]2022'!T30*100</f>
        <v>109.1014553891584</v>
      </c>
      <c r="V30" s="97">
        <f>SUM(V23:V24,V28:V29)</f>
        <v>18211</v>
      </c>
      <c r="W30" s="125">
        <f>'2023'!V30/'[1]2022'!V30*100</f>
        <v>94.868722650552201</v>
      </c>
      <c r="X30" s="97">
        <f>SUM(X23:X24,X28:X29)</f>
        <v>20183</v>
      </c>
      <c r="Y30" s="125">
        <f>'2023'!X30/'[1]2022'!X30*100</f>
        <v>95.247758376592728</v>
      </c>
      <c r="Z30" s="97">
        <f>SUM(Z23:Z24,Z28:Z29)</f>
        <v>19542</v>
      </c>
      <c r="AA30" s="125">
        <f>'2023'!Z30/'[1]2022'!Z30*100</f>
        <v>101.3116283892374</v>
      </c>
      <c r="AB30" s="97">
        <f t="shared" si="0"/>
        <v>233543</v>
      </c>
      <c r="AC30" s="126">
        <v>99.1</v>
      </c>
      <c r="AD30" s="114" t="s">
        <v>17</v>
      </c>
      <c r="AE30" s="103"/>
    </row>
    <row r="31" spans="1:31" customFormat="1" ht="14.1" customHeight="1" x14ac:dyDescent="0.15">
      <c r="A31" s="223" t="s">
        <v>29</v>
      </c>
      <c r="B31" s="226" t="s">
        <v>30</v>
      </c>
      <c r="C31" s="227"/>
      <c r="D31" s="61">
        <v>22733</v>
      </c>
      <c r="E31" s="112">
        <f>'2023'!D31/'[1]2022'!D31*100</f>
        <v>84.550154349685727</v>
      </c>
      <c r="F31" s="61">
        <v>21312</v>
      </c>
      <c r="G31" s="112">
        <f>'2023'!F31/'[1]2022'!F31*100</f>
        <v>92.802090137165251</v>
      </c>
      <c r="H31" s="61">
        <v>25530</v>
      </c>
      <c r="I31" s="112">
        <f>'2023'!H31/'[1]2022'!H31*100</f>
        <v>84.90189557698703</v>
      </c>
      <c r="J31" s="61">
        <v>24672</v>
      </c>
      <c r="K31" s="112">
        <f>'2023'!J31/'[1]2022'!J31*100</f>
        <v>90.685878115121668</v>
      </c>
      <c r="L31" s="61">
        <v>22207</v>
      </c>
      <c r="M31" s="112">
        <f>'2023'!L31/'[1]2022'!L31*100</f>
        <v>72.049185646616053</v>
      </c>
      <c r="N31" s="61">
        <v>22279</v>
      </c>
      <c r="O31" s="112">
        <f>'2023'!N31/'[1]2022'!N31*100</f>
        <v>91.225124887396618</v>
      </c>
      <c r="P31" s="61">
        <v>19479</v>
      </c>
      <c r="Q31" s="112">
        <f>'2023'!P31/'[1]2022'!P31*100</f>
        <v>85.731261828264607</v>
      </c>
      <c r="R31" s="61">
        <v>22504</v>
      </c>
      <c r="S31" s="112">
        <f>'2023'!R31/'[1]2022'!R31*100</f>
        <v>98.524582986734373</v>
      </c>
      <c r="T31" s="61">
        <v>28974</v>
      </c>
      <c r="U31" s="112">
        <f>'2023'!T31/'[1]2022'!T31*100</f>
        <v>105.02773045274949</v>
      </c>
      <c r="V31" s="61">
        <v>24687</v>
      </c>
      <c r="W31" s="112">
        <f>'2023'!V31/'[1]2022'!V31*100</f>
        <v>90.095251998102256</v>
      </c>
      <c r="X31" s="61">
        <v>23518</v>
      </c>
      <c r="Y31" s="112">
        <f>'2023'!X31/'[1]2022'!X31*100</f>
        <v>104.90677134445534</v>
      </c>
      <c r="Z31" s="61">
        <v>24130</v>
      </c>
      <c r="AA31" s="112">
        <f>'2023'!Z31/'[1]2022'!Z31*100</f>
        <v>90.837223309742512</v>
      </c>
      <c r="AB31" s="61">
        <f t="shared" si="0"/>
        <v>282025</v>
      </c>
      <c r="AC31" s="121">
        <v>87.1</v>
      </c>
      <c r="AD31" s="114" t="s">
        <v>17</v>
      </c>
      <c r="AE31" s="103"/>
    </row>
    <row r="32" spans="1:31" customFormat="1" ht="14.1" customHeight="1" x14ac:dyDescent="0.15">
      <c r="A32" s="224"/>
      <c r="B32" s="226" t="s">
        <v>31</v>
      </c>
      <c r="C32" s="227"/>
      <c r="D32" s="89">
        <v>1239</v>
      </c>
      <c r="E32" s="112">
        <f>'2023'!D32/'[1]2022'!D32*100</f>
        <v>110.5263157894737</v>
      </c>
      <c r="F32" s="89">
        <v>1101</v>
      </c>
      <c r="G32" s="115">
        <f>'2023'!F32/'[1]2022'!F32*100</f>
        <v>59.353099730458226</v>
      </c>
      <c r="H32" s="89">
        <v>1558</v>
      </c>
      <c r="I32" s="115">
        <f>'2023'!H32/'[1]2022'!H32*100</f>
        <v>107.07903780068729</v>
      </c>
      <c r="J32" s="89">
        <v>1131</v>
      </c>
      <c r="K32" s="115">
        <f>'2023'!J32/'[1]2022'!J32*100</f>
        <v>67.846430713857231</v>
      </c>
      <c r="L32" s="89">
        <v>1620</v>
      </c>
      <c r="M32" s="115">
        <f>'2023'!L32/'[1]2022'!L32*100</f>
        <v>132.89581624282198</v>
      </c>
      <c r="N32" s="89">
        <v>1596</v>
      </c>
      <c r="O32" s="115">
        <f>'2023'!N32/'[1]2022'!N32*100</f>
        <v>104.58715596330275</v>
      </c>
      <c r="P32" s="89">
        <v>2350</v>
      </c>
      <c r="Q32" s="115">
        <f>'2023'!P32/'[1]2022'!P32*100</f>
        <v>125.06652474720596</v>
      </c>
      <c r="R32" s="89">
        <v>1670</v>
      </c>
      <c r="S32" s="115">
        <f>'2023'!R32/'[1]2022'!R32*100</f>
        <v>104.50563204005006</v>
      </c>
      <c r="T32" s="89">
        <v>2569</v>
      </c>
      <c r="U32" s="115">
        <f>'2023'!T32/'[1]2022'!T32*100</f>
        <v>253.85375494071147</v>
      </c>
      <c r="V32" s="89">
        <v>1441</v>
      </c>
      <c r="W32" s="115">
        <f>'2023'!V32/'[1]2022'!V32*100</f>
        <v>119.88352745424294</v>
      </c>
      <c r="X32" s="89">
        <v>1574</v>
      </c>
      <c r="Y32" s="115">
        <f>'2023'!X32/'[1]2022'!X32*100</f>
        <v>159.47315096251268</v>
      </c>
      <c r="Z32" s="89">
        <v>2024</v>
      </c>
      <c r="AA32" s="115">
        <f>'2023'!Z32/'[1]2022'!Z32*100</f>
        <v>117.94871794871796</v>
      </c>
      <c r="AB32" s="89">
        <f t="shared" si="0"/>
        <v>19873</v>
      </c>
      <c r="AC32" s="116">
        <v>88</v>
      </c>
      <c r="AD32" s="114" t="s">
        <v>17</v>
      </c>
      <c r="AE32" s="103"/>
    </row>
    <row r="33" spans="1:31" customFormat="1" ht="14.1" customHeight="1" x14ac:dyDescent="0.15">
      <c r="A33" s="224"/>
      <c r="B33" s="226" t="s">
        <v>32</v>
      </c>
      <c r="C33" s="227"/>
      <c r="D33" s="104">
        <v>1494</v>
      </c>
      <c r="E33" s="122">
        <f>'2023'!D33/'[1]2022'!D33*100</f>
        <v>106.48610121168925</v>
      </c>
      <c r="F33" s="104">
        <v>871</v>
      </c>
      <c r="G33" s="136">
        <f>'2023'!F33/'[1]2022'!F33*100</f>
        <v>152.27272727272728</v>
      </c>
      <c r="H33" s="104">
        <v>866</v>
      </c>
      <c r="I33" s="136">
        <f>'2023'!H33/'[1]2022'!H33*100</f>
        <v>66.360153256704976</v>
      </c>
      <c r="J33" s="104">
        <v>844</v>
      </c>
      <c r="K33" s="136">
        <f>'2023'!J33/'[1]2022'!J33*100</f>
        <v>41.150658215504635</v>
      </c>
      <c r="L33" s="104">
        <v>1514</v>
      </c>
      <c r="M33" s="136">
        <f>'2023'!L33/'[1]2022'!L33*100</f>
        <v>153.08392315470172</v>
      </c>
      <c r="N33" s="104">
        <v>2361</v>
      </c>
      <c r="O33" s="136">
        <f>'2023'!N33/'[1]2022'!N33*100</f>
        <v>185.61320754716982</v>
      </c>
      <c r="P33" s="104">
        <v>2747</v>
      </c>
      <c r="Q33" s="136">
        <f>'2023'!P33/'[1]2022'!P33*100</f>
        <v>216.29921259842519</v>
      </c>
      <c r="R33" s="104">
        <v>619</v>
      </c>
      <c r="S33" s="136">
        <f>'2023'!R33/'[1]2022'!R33*100</f>
        <v>60.925196850393704</v>
      </c>
      <c r="T33" s="104">
        <v>2626</v>
      </c>
      <c r="U33" s="136">
        <f>'2023'!T33/'[1]2022'!T33*100</f>
        <v>169.96763754045307</v>
      </c>
      <c r="V33" s="104">
        <v>1423</v>
      </c>
      <c r="W33" s="136">
        <f>'2023'!V33/'[1]2022'!V33*100</f>
        <v>100.99361249112846</v>
      </c>
      <c r="X33" s="104">
        <v>1607</v>
      </c>
      <c r="Y33" s="136">
        <f>'2023'!X33/'[1]2022'!X33*100</f>
        <v>172.7956989247312</v>
      </c>
      <c r="Z33" s="104">
        <v>1716</v>
      </c>
      <c r="AA33" s="136">
        <f>'2023'!Z33/'[1]2022'!Z33*100</f>
        <v>109.02160101651843</v>
      </c>
      <c r="AB33" s="104">
        <f t="shared" si="0"/>
        <v>18688</v>
      </c>
      <c r="AC33" s="137">
        <v>98.5</v>
      </c>
      <c r="AD33" s="114" t="s">
        <v>17</v>
      </c>
      <c r="AE33" s="103"/>
    </row>
    <row r="34" spans="1:31" customFormat="1" ht="14.1" customHeight="1" x14ac:dyDescent="0.15">
      <c r="A34" s="225"/>
      <c r="B34" s="227" t="s">
        <v>21</v>
      </c>
      <c r="C34" s="227"/>
      <c r="D34" s="93">
        <f>SUM(D31:D33)</f>
        <v>25466</v>
      </c>
      <c r="E34" s="119">
        <f>'2023'!D34/'[1]2022'!D34*100</f>
        <v>86.586651252932583</v>
      </c>
      <c r="F34" s="93">
        <f>SUM(F31:F33)</f>
        <v>23284</v>
      </c>
      <c r="G34" s="125">
        <f>'2023'!F34/'[1]2022'!F34*100</f>
        <v>91.698172652804033</v>
      </c>
      <c r="H34" s="93">
        <f>SUM(H31:H33)</f>
        <v>27954</v>
      </c>
      <c r="I34" s="125">
        <f>'2023'!H34/'[1]2022'!H34*100</f>
        <v>85.147730734084675</v>
      </c>
      <c r="J34" s="93">
        <f>SUM(J31:J33)</f>
        <v>26647</v>
      </c>
      <c r="K34" s="125">
        <f>'2023'!J34/'[1]2022'!J34*100</f>
        <v>86.169318328806114</v>
      </c>
      <c r="L34" s="93">
        <f>SUM(L31:L33)</f>
        <v>25341</v>
      </c>
      <c r="M34" s="125">
        <f>'2023'!L34/'[1]2022'!L34*100</f>
        <v>76.721162579473202</v>
      </c>
      <c r="N34" s="93">
        <f>SUM(N31:N33)</f>
        <v>26236</v>
      </c>
      <c r="O34" s="125">
        <f>'2023'!N34/'[1]2022'!N34*100</f>
        <v>96.385011021307861</v>
      </c>
      <c r="P34" s="93">
        <f>SUM(P31:P33)</f>
        <v>24576</v>
      </c>
      <c r="Q34" s="125">
        <f>'2023'!P34/'[1]2022'!P34*100</f>
        <v>94.998067259373798</v>
      </c>
      <c r="R34" s="93">
        <f>SUM(R31:R33)</f>
        <v>24793</v>
      </c>
      <c r="S34" s="125">
        <f>'2023'!R34/'[1]2022'!R34*100</f>
        <v>97.399332154782954</v>
      </c>
      <c r="T34" s="93">
        <f>SUM(T31:T33)</f>
        <v>34169</v>
      </c>
      <c r="U34" s="125">
        <f>'2023'!T34/'[1]2022'!T34*100</f>
        <v>113.35257430997876</v>
      </c>
      <c r="V34" s="93">
        <f>SUM(V31:V33)</f>
        <v>27551</v>
      </c>
      <c r="W34" s="125">
        <f>'2023'!V34/'[1]2022'!V34*100</f>
        <v>91.799946687991479</v>
      </c>
      <c r="X34" s="93">
        <f>SUM(X31:X33)</f>
        <v>26699</v>
      </c>
      <c r="Y34" s="125">
        <f>'2023'!X34/'[1]2022'!X34*100</f>
        <v>109.71440312307377</v>
      </c>
      <c r="Z34" s="93">
        <f>SUM(Z31:Z33)</f>
        <v>27870</v>
      </c>
      <c r="AA34" s="125">
        <f>'2023'!Z34/'[1]2022'!Z34*100</f>
        <v>93.35432437864273</v>
      </c>
      <c r="AB34" s="93">
        <f t="shared" si="0"/>
        <v>320586</v>
      </c>
      <c r="AC34" s="126">
        <v>87.5</v>
      </c>
      <c r="AD34" s="114" t="s">
        <v>17</v>
      </c>
      <c r="AE34" s="103"/>
    </row>
    <row r="35" spans="1:31" customFormat="1" ht="14.1" customHeight="1" x14ac:dyDescent="0.15">
      <c r="A35" s="223" t="s">
        <v>33</v>
      </c>
      <c r="B35" s="226" t="s">
        <v>34</v>
      </c>
      <c r="C35" s="227"/>
      <c r="D35" s="61">
        <v>866</v>
      </c>
      <c r="E35" s="112">
        <f>'2023'!D35/'[1]2022'!D35*100</f>
        <v>141.04234527687296</v>
      </c>
      <c r="F35" s="61">
        <v>850</v>
      </c>
      <c r="G35" s="112">
        <f>'2023'!F35/'[1]2022'!F35*100</f>
        <v>149.38488576449913</v>
      </c>
      <c r="H35" s="61">
        <v>874</v>
      </c>
      <c r="I35" s="112">
        <f>'2023'!H35/'[1]2022'!H35*100</f>
        <v>151.21107266435988</v>
      </c>
      <c r="J35" s="61">
        <v>836</v>
      </c>
      <c r="K35" s="112">
        <f>'2023'!J35/'[1]2022'!J35*100</f>
        <v>111.61548731642191</v>
      </c>
      <c r="L35" s="61">
        <v>1142</v>
      </c>
      <c r="M35" s="112">
        <f>'2023'!L35/'[1]2022'!L35*100</f>
        <v>158.39112343966713</v>
      </c>
      <c r="N35" s="61">
        <v>1415</v>
      </c>
      <c r="O35" s="112">
        <f>'2023'!N35/'[1]2022'!N35*100</f>
        <v>205.07246376811591</v>
      </c>
      <c r="P35" s="61">
        <v>552</v>
      </c>
      <c r="Q35" s="112">
        <f>'2023'!P35/'[1]2022'!P35*100</f>
        <v>52.822966507177036</v>
      </c>
      <c r="R35" s="61">
        <v>933</v>
      </c>
      <c r="S35" s="112">
        <f>'2023'!R35/'[1]2022'!R35*100</f>
        <v>79.675491033304866</v>
      </c>
      <c r="T35" s="61">
        <v>654</v>
      </c>
      <c r="U35" s="112">
        <f>'2023'!T35/'[1]2022'!T35*100</f>
        <v>80.048959608323131</v>
      </c>
      <c r="V35" s="61">
        <v>877</v>
      </c>
      <c r="W35" s="112">
        <f>'2023'!V35/'[1]2022'!V35*100</f>
        <v>97.120708748615726</v>
      </c>
      <c r="X35" s="61">
        <v>943</v>
      </c>
      <c r="Y35" s="112">
        <f>'2023'!X35/'[1]2022'!X35*100</f>
        <v>190.12096774193549</v>
      </c>
      <c r="Z35" s="61">
        <v>1209</v>
      </c>
      <c r="AA35" s="112">
        <f>'2023'!Z35/'[1]2022'!Z35*100</f>
        <v>240.8366533864542</v>
      </c>
      <c r="AB35" s="61">
        <f t="shared" si="0"/>
        <v>11151</v>
      </c>
      <c r="AC35" s="121">
        <v>147.1</v>
      </c>
      <c r="AD35" s="114" t="s">
        <v>17</v>
      </c>
      <c r="AE35" s="103"/>
    </row>
    <row r="36" spans="1:31" customFormat="1" ht="14.1" customHeight="1" x14ac:dyDescent="0.15">
      <c r="A36" s="224"/>
      <c r="B36" s="226" t="s">
        <v>20</v>
      </c>
      <c r="C36" s="227"/>
      <c r="D36" s="104">
        <v>38</v>
      </c>
      <c r="E36" s="122">
        <f>'2023'!D36/'[1]2022'!D36*100</f>
        <v>44.705882352941181</v>
      </c>
      <c r="F36" s="104">
        <v>1</v>
      </c>
      <c r="G36" s="136">
        <f>'2023'!F36/'[1]2022'!F36*100</f>
        <v>0.89285714285714279</v>
      </c>
      <c r="H36" s="104">
        <v>44</v>
      </c>
      <c r="I36" s="136">
        <f>'2023'!H36/'[1]2022'!H36*100</f>
        <v>36.97478991596639</v>
      </c>
      <c r="J36" s="104">
        <v>99</v>
      </c>
      <c r="K36" s="136">
        <f>'2023'!J36/'[1]2022'!J36*100</f>
        <v>111.23595505617978</v>
      </c>
      <c r="L36" s="104">
        <v>107</v>
      </c>
      <c r="M36" s="136">
        <f>'2023'!L36/'[1]2022'!L36*100</f>
        <v>254.76190476190476</v>
      </c>
      <c r="N36" s="104">
        <v>20</v>
      </c>
      <c r="O36" s="136">
        <f>'2023'!N36/'[1]2022'!N36*100</f>
        <v>12.422360248447205</v>
      </c>
      <c r="P36" s="104">
        <v>53</v>
      </c>
      <c r="Q36" s="136">
        <f>'2023'!P36/'[1]2022'!P36*100</f>
        <v>22.457627118644069</v>
      </c>
      <c r="R36" s="104">
        <v>27</v>
      </c>
      <c r="S36" s="136">
        <f>'2023'!R36/'[1]2022'!R36*100</f>
        <v>71.05263157894737</v>
      </c>
      <c r="T36" s="104">
        <v>36</v>
      </c>
      <c r="U36" s="136">
        <f>'2023'!T36/'[1]2022'!T36*100</f>
        <v>16.363636363636363</v>
      </c>
      <c r="V36" s="104">
        <v>10</v>
      </c>
      <c r="W36" s="136">
        <f>'2023'!V36/'[1]2022'!V36*100</f>
        <v>9.9009900990099009</v>
      </c>
      <c r="X36" s="104">
        <v>66</v>
      </c>
      <c r="Y36" s="136">
        <f>'2023'!X36/'[1]2022'!X36*100</f>
        <v>347.36842105263162</v>
      </c>
      <c r="Z36" s="104">
        <v>-35</v>
      </c>
      <c r="AA36" s="136" t="s">
        <v>64</v>
      </c>
      <c r="AB36" s="104">
        <f t="shared" si="0"/>
        <v>466</v>
      </c>
      <c r="AC36" s="137">
        <v>26.3</v>
      </c>
      <c r="AD36" s="114" t="s">
        <v>17</v>
      </c>
      <c r="AE36" s="103"/>
    </row>
    <row r="37" spans="1:31" customFormat="1" ht="14.1" customHeight="1" x14ac:dyDescent="0.15">
      <c r="A37" s="225"/>
      <c r="B37" s="227" t="s">
        <v>21</v>
      </c>
      <c r="C37" s="227"/>
      <c r="D37" s="93">
        <f>SUM(D35:D36)</f>
        <v>904</v>
      </c>
      <c r="E37" s="119">
        <f>'2023'!D37/'[1]2022'!D37*100</f>
        <v>129.32761087267525</v>
      </c>
      <c r="F37" s="93">
        <f>SUM(F35:F36)</f>
        <v>851</v>
      </c>
      <c r="G37" s="125">
        <f>'2023'!F37/'[1]2022'!F37*100</f>
        <v>124.96328928046989</v>
      </c>
      <c r="H37" s="93">
        <f>SUM(H35:H36)</f>
        <v>918</v>
      </c>
      <c r="I37" s="125">
        <f>'2023'!H37/'[1]2022'!H37*100</f>
        <v>131.70731707317074</v>
      </c>
      <c r="J37" s="93">
        <f>SUM(J35:J36)</f>
        <v>935</v>
      </c>
      <c r="K37" s="125">
        <f>'2023'!J37/'[1]2022'!J37*100</f>
        <v>111.57517899761335</v>
      </c>
      <c r="L37" s="93">
        <f>SUM(L35:L36)</f>
        <v>1249</v>
      </c>
      <c r="M37" s="125">
        <f>'2023'!L37/'[1]2022'!L37*100</f>
        <v>163.69593709043249</v>
      </c>
      <c r="N37" s="93">
        <f>SUM(N35:N36)</f>
        <v>1435</v>
      </c>
      <c r="O37" s="125">
        <f>'2023'!N37/'[1]2022'!N37*100</f>
        <v>168.62514688601644</v>
      </c>
      <c r="P37" s="93">
        <f>SUM(P35:P36)</f>
        <v>605</v>
      </c>
      <c r="Q37" s="125">
        <f>'2023'!P37/'[1]2022'!P37*100</f>
        <v>47.228727556596411</v>
      </c>
      <c r="R37" s="93">
        <f>SUM(R35:R36)</f>
        <v>960</v>
      </c>
      <c r="S37" s="125">
        <f>'2023'!R37/'[1]2022'!R37*100</f>
        <v>79.404466501240705</v>
      </c>
      <c r="T37" s="93">
        <f>SUM(T35:T36)</f>
        <v>690</v>
      </c>
      <c r="U37" s="125">
        <f>'2023'!T37/'[1]2022'!T37*100</f>
        <v>66.538090646094503</v>
      </c>
      <c r="V37" s="93">
        <f>SUM(V35:V36)</f>
        <v>887</v>
      </c>
      <c r="W37" s="125">
        <f>'2023'!V37/'[1]2022'!V37*100</f>
        <v>88.346613545816737</v>
      </c>
      <c r="X37" s="93">
        <f>SUM(X35:X36)</f>
        <v>1009</v>
      </c>
      <c r="Y37" s="125">
        <f>'2023'!X37/'[1]2022'!X37*100</f>
        <v>195.92233009708738</v>
      </c>
      <c r="Z37" s="93">
        <f>SUM(Z35:Z36)</f>
        <v>1174</v>
      </c>
      <c r="AA37" s="125">
        <f>'2023'!Z37/'[1]2022'!Z37*100</f>
        <v>215.01831501831501</v>
      </c>
      <c r="AB37" s="93">
        <f t="shared" si="0"/>
        <v>11617</v>
      </c>
      <c r="AC37" s="126">
        <v>128.69999999999999</v>
      </c>
      <c r="AD37" s="114" t="s">
        <v>17</v>
      </c>
      <c r="AE37" s="103"/>
    </row>
    <row r="38" spans="1:31" customFormat="1" ht="14.1" customHeight="1" x14ac:dyDescent="0.15">
      <c r="A38" s="230" t="s">
        <v>58</v>
      </c>
      <c r="B38" s="233" t="s">
        <v>35</v>
      </c>
      <c r="C38" s="234"/>
      <c r="D38" s="61">
        <v>769</v>
      </c>
      <c r="E38" s="112">
        <f>'2023'!D38/'[1]2022'!D38*100</f>
        <v>202.36842105263156</v>
      </c>
      <c r="F38" s="61">
        <v>845</v>
      </c>
      <c r="G38" s="112">
        <f>'2023'!F38/'[1]2022'!F38*100</f>
        <v>142.25589225589226</v>
      </c>
      <c r="H38" s="61">
        <v>477</v>
      </c>
      <c r="I38" s="112">
        <f>'2023'!H38/'[1]2022'!H38*100</f>
        <v>58.312958435207833</v>
      </c>
      <c r="J38" s="61">
        <v>679</v>
      </c>
      <c r="K38" s="112">
        <f>'2023'!J38/'[1]2022'!J38*100</f>
        <v>62.638376383763841</v>
      </c>
      <c r="L38" s="61">
        <v>764</v>
      </c>
      <c r="M38" s="112">
        <f>'2023'!L38/'[1]2022'!L38*100</f>
        <v>146.64107485604606</v>
      </c>
      <c r="N38" s="61">
        <v>524</v>
      </c>
      <c r="O38" s="112">
        <f>'2023'!N38/'[1]2022'!N38*100</f>
        <v>101.35396518375242</v>
      </c>
      <c r="P38" s="61">
        <v>643</v>
      </c>
      <c r="Q38" s="112">
        <f>'2023'!P38/'[1]2022'!P38*100</f>
        <v>69.0655209452202</v>
      </c>
      <c r="R38" s="61">
        <v>596</v>
      </c>
      <c r="S38" s="112">
        <f>'2023'!R38/'[1]2022'!R38*100</f>
        <v>57.473481195756989</v>
      </c>
      <c r="T38" s="61">
        <v>500</v>
      </c>
      <c r="U38" s="112">
        <f>'2023'!T38/'[1]2022'!T38*100</f>
        <v>108.93246187363835</v>
      </c>
      <c r="V38" s="61">
        <v>944</v>
      </c>
      <c r="W38" s="112">
        <f>'2023'!V38/'[1]2022'!V38*100</f>
        <v>103.28227571115973</v>
      </c>
      <c r="X38" s="61">
        <v>801</v>
      </c>
      <c r="Y38" s="112">
        <f>'2023'!X38/'[1]2022'!X38*100</f>
        <v>134.62184873949582</v>
      </c>
      <c r="Z38" s="61">
        <v>544</v>
      </c>
      <c r="AA38" s="112">
        <f>'2023'!Z38/'[1]2022'!Z38*100</f>
        <v>74.82806052269602</v>
      </c>
      <c r="AB38" s="61">
        <f t="shared" si="0"/>
        <v>8086</v>
      </c>
      <c r="AC38" s="121">
        <v>116.7</v>
      </c>
      <c r="AD38" s="114" t="s">
        <v>17</v>
      </c>
      <c r="AE38" s="103"/>
    </row>
    <row r="39" spans="1:31" customFormat="1" ht="14.1" customHeight="1" x14ac:dyDescent="0.15">
      <c r="A39" s="231"/>
      <c r="B39" s="226" t="s">
        <v>20</v>
      </c>
      <c r="C39" s="227"/>
      <c r="D39" s="104">
        <v>101</v>
      </c>
      <c r="E39" s="122">
        <f>'2023'!D39/'[1]2022'!D39*100</f>
        <v>117.44186046511629</v>
      </c>
      <c r="F39" s="104">
        <v>179</v>
      </c>
      <c r="G39" s="136">
        <f>'2023'!F39/'[1]2022'!F39*100</f>
        <v>69.111969111969103</v>
      </c>
      <c r="H39" s="104">
        <v>20</v>
      </c>
      <c r="I39" s="136">
        <f>'2023'!H39/'[1]2022'!H39*100</f>
        <v>95.238095238095227</v>
      </c>
      <c r="J39" s="104">
        <v>71</v>
      </c>
      <c r="K39" s="136">
        <f>'2023'!J39/'[1]2022'!J39*100</f>
        <v>56.8</v>
      </c>
      <c r="L39" s="104">
        <v>1</v>
      </c>
      <c r="M39" s="136">
        <f>'2023'!L39/'[1]2022'!L39*100</f>
        <v>0.73529411764705876</v>
      </c>
      <c r="N39" s="104">
        <v>103</v>
      </c>
      <c r="O39" s="136">
        <f>'2023'!N39/'[1]2022'!N39*100</f>
        <v>118.39080459770115</v>
      </c>
      <c r="P39" s="104">
        <v>-1</v>
      </c>
      <c r="Q39" s="136">
        <f>'2023'!P39/'[1]2022'!P39*100</f>
        <v>-2.083333333333333</v>
      </c>
      <c r="R39" s="104">
        <v>156</v>
      </c>
      <c r="S39" s="136">
        <f>'2023'!R39/'[1]2022'!R39*100</f>
        <v>136.84210526315789</v>
      </c>
      <c r="T39" s="104">
        <v>34</v>
      </c>
      <c r="U39" s="136">
        <f>'2023'!T39/'[1]2022'!T39*100</f>
        <v>22.368421052631579</v>
      </c>
      <c r="V39" s="104">
        <v>17</v>
      </c>
      <c r="W39" s="136">
        <f>'2023'!V39/'[1]2022'!V39*100</f>
        <v>25.373134328358208</v>
      </c>
      <c r="X39" s="104">
        <v>134</v>
      </c>
      <c r="Y39" s="136">
        <f>'2023'!X39/'[1]2022'!X39*100</f>
        <v>446.66666666666669</v>
      </c>
      <c r="Z39" s="104">
        <v>20</v>
      </c>
      <c r="AA39" s="136">
        <f>'2023'!Z39/'[1]2022'!Z39*100</f>
        <v>64.516129032258064</v>
      </c>
      <c r="AB39" s="104">
        <f t="shared" si="0"/>
        <v>835</v>
      </c>
      <c r="AC39" s="137">
        <v>82</v>
      </c>
      <c r="AD39" s="114" t="s">
        <v>17</v>
      </c>
      <c r="AE39" s="103"/>
    </row>
    <row r="40" spans="1:31" customFormat="1" ht="14.1" customHeight="1" x14ac:dyDescent="0.15">
      <c r="A40" s="232"/>
      <c r="B40" s="227" t="s">
        <v>21</v>
      </c>
      <c r="C40" s="227"/>
      <c r="D40" s="93">
        <f>SUM(D38:D39)</f>
        <v>870</v>
      </c>
      <c r="E40" s="119">
        <f>'2023'!D40/'[1]2022'!D40*100</f>
        <v>186.69527896995709</v>
      </c>
      <c r="F40" s="93">
        <f>SUM(F38:F39)</f>
        <v>1024</v>
      </c>
      <c r="G40" s="125">
        <f>'2023'!F40/'[1]2022'!F40*100</f>
        <v>120.04689331770221</v>
      </c>
      <c r="H40" s="93">
        <f>SUM(H38:H39)</f>
        <v>497</v>
      </c>
      <c r="I40" s="125">
        <f>'2023'!H40/'[1]2022'!H40*100</f>
        <v>59.237187127532778</v>
      </c>
      <c r="J40" s="93">
        <f>SUM(J38:J39)</f>
        <v>750</v>
      </c>
      <c r="K40" s="125">
        <f>'2023'!J40/'[1]2022'!J40*100</f>
        <v>62.034739454094293</v>
      </c>
      <c r="L40" s="93">
        <f>SUM(L38:L39)</f>
        <v>765</v>
      </c>
      <c r="M40" s="125">
        <f>'2023'!L40/'[1]2022'!L40*100</f>
        <v>116.43835616438356</v>
      </c>
      <c r="N40" s="93">
        <f>SUM(N38:N39)</f>
        <v>627</v>
      </c>
      <c r="O40" s="125">
        <f>'2023'!N40/'[1]2022'!N40*100</f>
        <v>103.80794701986756</v>
      </c>
      <c r="P40" s="93">
        <f>SUM(P38:P39)</f>
        <v>642</v>
      </c>
      <c r="Q40" s="125">
        <f>'2023'!P40/'[1]2022'!P40*100</f>
        <v>65.577119509703778</v>
      </c>
      <c r="R40" s="93">
        <f>SUM(R38:R39)</f>
        <v>752</v>
      </c>
      <c r="S40" s="125">
        <f>'2023'!R40/'[1]2022'!R40*100</f>
        <v>65.334491746307549</v>
      </c>
      <c r="T40" s="93">
        <f>SUM(T38:T39)</f>
        <v>534</v>
      </c>
      <c r="U40" s="125">
        <f>'2023'!T40/'[1]2022'!T40*100</f>
        <v>87.397708674304425</v>
      </c>
      <c r="V40" s="93">
        <f>SUM(V38:V39)</f>
        <v>961</v>
      </c>
      <c r="W40" s="125">
        <f>'2023'!V40/'[1]2022'!V40*100</f>
        <v>97.961264016309883</v>
      </c>
      <c r="X40" s="93">
        <f>SUM(X38:X39)</f>
        <v>935</v>
      </c>
      <c r="Y40" s="125">
        <f>'2023'!X40/'[1]2022'!X40*100</f>
        <v>149.6</v>
      </c>
      <c r="Z40" s="93">
        <f>SUM(Z38:Z39)</f>
        <v>564</v>
      </c>
      <c r="AA40" s="125">
        <f>'2023'!Z40/'[1]2022'!Z40*100</f>
        <v>74.406332453825868</v>
      </c>
      <c r="AB40" s="93">
        <f t="shared" si="0"/>
        <v>8921</v>
      </c>
      <c r="AC40" s="126">
        <v>110.8</v>
      </c>
      <c r="AD40" s="114" t="s">
        <v>17</v>
      </c>
      <c r="AE40" s="103"/>
    </row>
    <row r="41" spans="1:31" customFormat="1" ht="14.1" customHeight="1" x14ac:dyDescent="0.15">
      <c r="A41" s="235" t="s">
        <v>67</v>
      </c>
      <c r="B41" s="236"/>
      <c r="C41" s="237"/>
      <c r="D41" s="96">
        <v>435</v>
      </c>
      <c r="E41" s="122">
        <f>'2023'!D41/'[1]2022'!D41*100</f>
        <v>247.15909090909091</v>
      </c>
      <c r="F41" s="96">
        <v>528</v>
      </c>
      <c r="G41" s="124">
        <f>'2023'!F41/'[1]2022'!F41*100</f>
        <v>196.28252788104089</v>
      </c>
      <c r="H41" s="96">
        <v>476</v>
      </c>
      <c r="I41" s="124">
        <f>'2023'!H41/'[1]2022'!H41*100</f>
        <v>188.88888888888889</v>
      </c>
      <c r="J41" s="96">
        <v>381</v>
      </c>
      <c r="K41" s="124">
        <f>'2023'!J41/'[1]2022'!J41*100</f>
        <v>300</v>
      </c>
      <c r="L41" s="96">
        <v>351</v>
      </c>
      <c r="M41" s="124">
        <f>'2023'!L41/'[1]2022'!L41*100</f>
        <v>62.903225806451616</v>
      </c>
      <c r="N41" s="96">
        <v>177</v>
      </c>
      <c r="O41" s="124">
        <f>'2023'!N41/'[1]2022'!N41*100</f>
        <v>27.613104524180965</v>
      </c>
      <c r="P41" s="96">
        <v>652</v>
      </c>
      <c r="Q41" s="124">
        <f>'2023'!P41/'[1]2022'!P41*100</f>
        <v>626.92307692307691</v>
      </c>
      <c r="R41" s="96">
        <v>682</v>
      </c>
      <c r="S41" s="124">
        <f>'2023'!R41/'[1]2022'!R41*100</f>
        <v>391.95402298850576</v>
      </c>
      <c r="T41" s="96">
        <v>340</v>
      </c>
      <c r="U41" s="124">
        <f>'2023'!T41/'[1]2022'!T41*100</f>
        <v>386.36363636363637</v>
      </c>
      <c r="V41" s="96">
        <v>154</v>
      </c>
      <c r="W41" s="124">
        <f>'2023'!V41/'[1]2022'!V41*100</f>
        <v>37.469586374695865</v>
      </c>
      <c r="X41" s="96">
        <v>599</v>
      </c>
      <c r="Y41" s="124">
        <f>'2023'!X41/'[1]2022'!X41*100</f>
        <v>1222.4489795918369</v>
      </c>
      <c r="Z41" s="96">
        <v>663</v>
      </c>
      <c r="AA41" s="124">
        <f>'2023'!Z41/'[1]2022'!Z41*100</f>
        <v>457.24137931034477</v>
      </c>
      <c r="AB41" s="96">
        <f t="shared" si="0"/>
        <v>5438</v>
      </c>
      <c r="AC41" s="123">
        <v>206.5</v>
      </c>
      <c r="AD41" s="114"/>
      <c r="AE41" s="103"/>
    </row>
    <row r="42" spans="1:31" customFormat="1" ht="14.1" customHeight="1" x14ac:dyDescent="0.15">
      <c r="A42" s="235" t="s">
        <v>60</v>
      </c>
      <c r="B42" s="236"/>
      <c r="C42" s="237"/>
      <c r="D42" s="96">
        <v>80</v>
      </c>
      <c r="E42" s="123">
        <f>'2023'!D42/'[1]2022'!D42*100</f>
        <v>148.14814814814815</v>
      </c>
      <c r="F42" s="96">
        <v>226</v>
      </c>
      <c r="G42" s="124">
        <f>'2023'!F42/'[1]2022'!F42*100</f>
        <v>1130</v>
      </c>
      <c r="H42" s="96">
        <v>343</v>
      </c>
      <c r="I42" s="124">
        <f>'2023'!H42/'[1]2022'!H42*100</f>
        <v>4900</v>
      </c>
      <c r="J42" s="96">
        <v>360</v>
      </c>
      <c r="K42" s="124">
        <f>'2023'!J42/'[1]2022'!J42*100</f>
        <v>391.30434782608694</v>
      </c>
      <c r="L42" s="96">
        <v>98</v>
      </c>
      <c r="M42" s="124" t="s">
        <v>64</v>
      </c>
      <c r="N42" s="96">
        <v>25</v>
      </c>
      <c r="O42" s="124">
        <f>'2023'!N42/'[1]2022'!N42*100</f>
        <v>65.789473684210535</v>
      </c>
      <c r="P42" s="96">
        <v>202</v>
      </c>
      <c r="Q42" s="124">
        <f>'2023'!P42/'[1]2022'!P42*100</f>
        <v>374.07407407407408</v>
      </c>
      <c r="R42" s="96">
        <v>225</v>
      </c>
      <c r="S42" s="124">
        <f>'2023'!R42/'[1]2022'!R42*100</f>
        <v>1125</v>
      </c>
      <c r="T42" s="96">
        <v>94</v>
      </c>
      <c r="U42" s="124">
        <f>'2023'!T42/'[1]2022'!T42*100</f>
        <v>110.58823529411765</v>
      </c>
      <c r="V42" s="96">
        <v>97</v>
      </c>
      <c r="W42" s="124">
        <f>'2023'!V42/'[1]2022'!V42*100</f>
        <v>38.955823293172692</v>
      </c>
      <c r="X42" s="96">
        <v>92</v>
      </c>
      <c r="Y42" s="124">
        <f>'2023'!X42/'[1]2022'!X42*100</f>
        <v>89.320388349514573</v>
      </c>
      <c r="Z42" s="96">
        <v>157</v>
      </c>
      <c r="AA42" s="124">
        <f>'2023'!Z42/'[1]2022'!Z42*100</f>
        <v>28.136200716845877</v>
      </c>
      <c r="AB42" s="96">
        <f t="shared" si="0"/>
        <v>1999</v>
      </c>
      <c r="AC42" s="123">
        <v>801.2</v>
      </c>
      <c r="AD42" s="114"/>
      <c r="AE42" s="103"/>
    </row>
    <row r="43" spans="1:31" customFormat="1" ht="14.1" customHeight="1" x14ac:dyDescent="0.15">
      <c r="A43" s="138" t="s">
        <v>36</v>
      </c>
      <c r="B43" s="139"/>
      <c r="C43" s="140" t="s">
        <v>37</v>
      </c>
      <c r="D43" s="96">
        <f>SUM(D17,D30,D34,D37,D40:D42)</f>
        <v>85685</v>
      </c>
      <c r="E43" s="124">
        <f>'2023'!D43/'[1]2022'!D43*100</f>
        <v>86.770498941761431</v>
      </c>
      <c r="F43" s="96">
        <f>SUM(F17,F30,F34,F37,F40:F42)</f>
        <v>85163</v>
      </c>
      <c r="G43" s="124">
        <f>'2023'!F43/'[1]2022'!F43*100</f>
        <v>94.479637005069947</v>
      </c>
      <c r="H43" s="96">
        <f>SUM(H17,H30,H34,H37,H40:H42)</f>
        <v>91650</v>
      </c>
      <c r="I43" s="124">
        <f>'2023'!H43/'[1]2022'!H43*100</f>
        <v>86.442692220629297</v>
      </c>
      <c r="J43" s="96">
        <f>SUM(J17,J30,J34,J37,J40:J42)</f>
        <v>90965</v>
      </c>
      <c r="K43" s="124">
        <f>'2023'!J43/'[1]2022'!J43*100</f>
        <v>89.34078453711524</v>
      </c>
      <c r="L43" s="96">
        <f>SUM(L17,L30,L34,L37,L40:L42)</f>
        <v>81716</v>
      </c>
      <c r="M43" s="124">
        <f>'2023'!L43/'[1]2022'!L43*100</f>
        <v>78.684294146534043</v>
      </c>
      <c r="N43" s="96">
        <f>SUM(N17,N30,N34,N37,N40:N42)</f>
        <v>81175</v>
      </c>
      <c r="O43" s="124">
        <f>'2023'!N43/'[1]2022'!N43*100</f>
        <v>84.505356083240514</v>
      </c>
      <c r="P43" s="96">
        <f>SUM(P17,P30,P34,P37,P40:P42)</f>
        <v>74955</v>
      </c>
      <c r="Q43" s="124">
        <f>'2023'!P43/'[1]2022'!P43*100</f>
        <v>82.87631852457929</v>
      </c>
      <c r="R43" s="96">
        <f>SUM(R17,R30,R34,R37,R40:R42)</f>
        <v>79043</v>
      </c>
      <c r="S43" s="124">
        <f>'2023'!R43/'[1]2022'!R43*100</f>
        <v>90.281204312865498</v>
      </c>
      <c r="T43" s="96">
        <f>SUM(T17,T30,T34,T37,T40:T42)</f>
        <v>88897</v>
      </c>
      <c r="U43" s="124">
        <f>'2023'!T43/'[1]2022'!T43*100</f>
        <v>90.31586219508479</v>
      </c>
      <c r="V43" s="96">
        <f>SUM(V17,V30,V34,V37,V40:V42)</f>
        <v>78409</v>
      </c>
      <c r="W43" s="124">
        <f>'2023'!V43/'[1]2022'!V43*100</f>
        <v>81.251165778947581</v>
      </c>
      <c r="X43" s="96">
        <f>SUM(X17,X30,X34,X37,X40:X42)</f>
        <v>83203</v>
      </c>
      <c r="Y43" s="124">
        <f>'2023'!X43/'[1]2022'!X43*100</f>
        <v>93.992385987505784</v>
      </c>
      <c r="Z43" s="96">
        <f>SUM(Z17,Z30,Z34,Z37,Z40:Z42)</f>
        <v>88837</v>
      </c>
      <c r="AA43" s="124">
        <f>'2023'!Z43/'[1]2022'!Z43*100</f>
        <v>90.389898455464888</v>
      </c>
      <c r="AB43" s="96">
        <f t="shared" si="0"/>
        <v>1009698</v>
      </c>
      <c r="AC43" s="123">
        <v>89</v>
      </c>
      <c r="AD43" s="114" t="s">
        <v>17</v>
      </c>
    </row>
    <row r="44" spans="1:31" customFormat="1" ht="14.1" customHeight="1" x14ac:dyDescent="0.15">
      <c r="A44" s="141"/>
      <c r="B44" s="228" t="s">
        <v>38</v>
      </c>
      <c r="C44" s="229"/>
      <c r="D44" s="97">
        <v>85093</v>
      </c>
      <c r="E44" s="126">
        <f>'2023'!D44/'[1]2022'!D44*100</f>
        <v>86.912069617085592</v>
      </c>
      <c r="F44" s="97">
        <v>84556</v>
      </c>
      <c r="G44" s="125">
        <f>'2023'!F44/'[1]2022'!F44*100</f>
        <v>94.671667692996692</v>
      </c>
      <c r="H44" s="97">
        <v>91168</v>
      </c>
      <c r="I44" s="125">
        <f>'2023'!H44/'[1]2022'!H44*100</f>
        <v>86.756435266688868</v>
      </c>
      <c r="J44" s="97">
        <v>90401</v>
      </c>
      <c r="K44" s="125">
        <f>'2023'!J44/'[1]2022'!J44*100</f>
        <v>89.909196694083363</v>
      </c>
      <c r="L44" s="97">
        <v>81205</v>
      </c>
      <c r="M44" s="125">
        <f>'2023'!L44/'[1]2022'!L44*100</f>
        <v>78.810730021933651</v>
      </c>
      <c r="N44" s="97">
        <v>80599</v>
      </c>
      <c r="O44" s="125">
        <f>'2023'!N44/'[1]2022'!N44*100</f>
        <v>84.708194515969694</v>
      </c>
      <c r="P44" s="97">
        <v>74390</v>
      </c>
      <c r="Q44" s="125">
        <f>'2023'!P44/'[1]2022'!P44*100</f>
        <v>83.031967139923211</v>
      </c>
      <c r="R44" s="97">
        <v>77964</v>
      </c>
      <c r="S44" s="125">
        <f>'2023'!R44/'[1]2022'!R44*100</f>
        <v>90.895736420551927</v>
      </c>
      <c r="T44" s="97">
        <v>87287</v>
      </c>
      <c r="U44" s="125">
        <f>'2023'!T44/'[1]2022'!T44*100</f>
        <v>89.443482359692183</v>
      </c>
      <c r="V44" s="97">
        <v>78082</v>
      </c>
      <c r="W44" s="125">
        <f>'2023'!V44/'[1]2022'!V44*100</f>
        <v>81.690258728016488</v>
      </c>
      <c r="X44" s="97">
        <v>82179</v>
      </c>
      <c r="Y44" s="125">
        <f>'2023'!X44/'[1]2022'!X44*100</f>
        <v>94.08336863315283</v>
      </c>
      <c r="Z44" s="97">
        <v>88133</v>
      </c>
      <c r="AA44" s="148">
        <f>'2023'!Z44/'[1]2022'!Z44*100</f>
        <v>90.737156388345525</v>
      </c>
      <c r="AB44" s="99">
        <f t="shared" si="0"/>
        <v>1001057</v>
      </c>
      <c r="AC44" s="126">
        <v>89.2</v>
      </c>
      <c r="AD44" s="114" t="s">
        <v>17</v>
      </c>
    </row>
    <row r="45" spans="1:31" ht="14.1" customHeight="1" x14ac:dyDescent="0.15">
      <c r="A45" s="53"/>
      <c r="B45" s="54"/>
      <c r="C45" s="54"/>
      <c r="D45" s="194"/>
      <c r="E45" s="160"/>
      <c r="F45" s="195"/>
      <c r="G45" s="160"/>
      <c r="H45" s="195"/>
      <c r="I45" s="160"/>
      <c r="J45" s="195"/>
      <c r="K45" s="160"/>
      <c r="L45" s="196"/>
      <c r="M45" s="160"/>
      <c r="N45" s="195"/>
      <c r="O45" s="160"/>
      <c r="P45" s="150"/>
      <c r="R45" s="151" t="s">
        <v>17</v>
      </c>
      <c r="Y45" s="197"/>
      <c r="AC45" s="198"/>
    </row>
    <row r="46" spans="1:31" ht="14.1" customHeight="1" x14ac:dyDescent="0.15">
      <c r="A46" s="150" t="s">
        <v>39</v>
      </c>
      <c r="B46" t="s">
        <v>68</v>
      </c>
      <c r="K46" s="197"/>
      <c r="L46" s="207"/>
      <c r="AB46" s="200"/>
    </row>
    <row r="47" spans="1:31" ht="14.1" customHeight="1" x14ac:dyDescent="0.15">
      <c r="A47" s="150"/>
      <c r="B47" t="s">
        <v>69</v>
      </c>
      <c r="K47" s="197"/>
      <c r="L47" s="199"/>
      <c r="AB47" s="200"/>
    </row>
    <row r="48" spans="1:31" ht="14.1" customHeight="1" x14ac:dyDescent="0.15">
      <c r="A48" s="150"/>
    </row>
    <row r="49" spans="1:14" ht="14.1" customHeight="1" x14ac:dyDescent="0.15">
      <c r="A49" s="150"/>
    </row>
    <row r="50" spans="1:14" ht="14.1" customHeight="1" x14ac:dyDescent="0.15">
      <c r="A50" s="150"/>
      <c r="B50" s="150"/>
      <c r="C50" s="150"/>
    </row>
    <row r="52" spans="1:14" ht="14.1" customHeight="1" x14ac:dyDescent="0.15">
      <c r="C52" s="151" t="s">
        <v>40</v>
      </c>
    </row>
    <row r="53" spans="1:14" ht="14.1" customHeight="1" x14ac:dyDescent="0.15">
      <c r="C53" s="151" t="s">
        <v>17</v>
      </c>
      <c r="D53" s="151" t="s">
        <v>62</v>
      </c>
      <c r="E53" s="151" t="s">
        <v>17</v>
      </c>
      <c r="N53" s="151" t="s">
        <v>41</v>
      </c>
    </row>
    <row r="54" spans="1:14" ht="14.1" customHeight="1" x14ac:dyDescent="0.15">
      <c r="C54" s="151" t="s">
        <v>17</v>
      </c>
      <c r="D54" s="151" t="s">
        <v>62</v>
      </c>
      <c r="E54" s="151" t="s">
        <v>17</v>
      </c>
    </row>
  </sheetData>
  <mergeCells count="40">
    <mergeCell ref="A2:C2"/>
    <mergeCell ref="A3:A7"/>
    <mergeCell ref="B3:C3"/>
    <mergeCell ref="B4:C4"/>
    <mergeCell ref="B5:C5"/>
    <mergeCell ref="B6:C6"/>
    <mergeCell ref="B7:C7"/>
    <mergeCell ref="A8:A1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35:A37"/>
    <mergeCell ref="B35:C35"/>
    <mergeCell ref="B36:C36"/>
    <mergeCell ref="B37:C37"/>
    <mergeCell ref="A17:C17"/>
    <mergeCell ref="A18:A30"/>
    <mergeCell ref="B18:B23"/>
    <mergeCell ref="B24:C24"/>
    <mergeCell ref="B28:C28"/>
    <mergeCell ref="B29:C29"/>
    <mergeCell ref="B30:C30"/>
    <mergeCell ref="A31:A34"/>
    <mergeCell ref="B31:C31"/>
    <mergeCell ref="B32:C32"/>
    <mergeCell ref="B33:C33"/>
    <mergeCell ref="B34:C34"/>
    <mergeCell ref="B44:C44"/>
    <mergeCell ref="A38:A40"/>
    <mergeCell ref="B38:C38"/>
    <mergeCell ref="B39:C39"/>
    <mergeCell ref="B40:C40"/>
    <mergeCell ref="A41:C41"/>
    <mergeCell ref="A42:C42"/>
  </mergeCells>
  <phoneticPr fontId="2"/>
  <dataValidations count="1">
    <dataValidation imeMode="off" allowBlank="1" showInputMessage="1" showErrorMessage="1" sqref="D3:AC44" xr:uid="{EF24ADB9-D8D2-4A91-B870-798C16AD49EC}"/>
  </dataValidations>
  <pageMargins left="0.62992125984251968" right="0.59055118110236227" top="0.78740157480314965" bottom="0.6692913385826772" header="0.47244094488188981" footer="0.51181102362204722"/>
  <pageSetup paperSize="9" scale="64" orientation="landscape" r:id="rId1"/>
  <headerFooter alignWithMargins="0">
    <oddHeader xml:space="preserve">&amp;C外需国・地域別受注実績&amp;R
&amp;10単位：百万円・％&amp;11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54"/>
  <sheetViews>
    <sheetView showGridLines="0" zoomScale="115" zoomScaleNormal="115" zoomScaleSheetLayoutView="75" workbookViewId="0">
      <pane xSplit="3" ySplit="2" topLeftCell="I3" activePane="bottomRight" state="frozen"/>
      <selection activeCell="F41" sqref="F41"/>
      <selection pane="topRight" activeCell="F41" sqref="F41"/>
      <selection pane="bottomLeft" activeCell="F41" sqref="F41"/>
      <selection pane="bottomRight" activeCell="AC8" sqref="AC8"/>
    </sheetView>
  </sheetViews>
  <sheetFormatPr defaultColWidth="9" defaultRowHeight="14.1" customHeight="1" x14ac:dyDescent="0.15"/>
  <cols>
    <col min="1" max="1" width="3.25" style="8" customWidth="1"/>
    <col min="2" max="2" width="2.625" style="8" customWidth="1"/>
    <col min="3" max="3" width="8.125" style="8" customWidth="1"/>
    <col min="4" max="4" width="9" style="8"/>
    <col min="5" max="5" width="8.25" style="7" customWidth="1"/>
    <col min="6" max="6" width="9.125" style="8" customWidth="1"/>
    <col min="7" max="7" width="9.125" style="7" customWidth="1"/>
    <col min="8" max="8" width="9.5" style="8" customWidth="1"/>
    <col min="9" max="9" width="9.5" style="7" customWidth="1"/>
    <col min="10" max="10" width="10.25" style="8" customWidth="1"/>
    <col min="11" max="11" width="10.25" style="7" customWidth="1"/>
    <col min="12" max="12" width="10.25" style="8" customWidth="1"/>
    <col min="13" max="13" width="9.375" style="7" customWidth="1"/>
    <col min="14" max="14" width="8.375" style="8" bestFit="1" customWidth="1"/>
    <col min="15" max="15" width="8.5" style="7" bestFit="1" customWidth="1"/>
    <col min="16" max="16" width="7.75" style="8" customWidth="1"/>
    <col min="17" max="17" width="7.75" style="7" customWidth="1"/>
    <col min="18" max="18" width="7.75" style="8" customWidth="1"/>
    <col min="19" max="19" width="7.75" style="7" customWidth="1"/>
    <col min="20" max="20" width="7.75" style="8" customWidth="1"/>
    <col min="21" max="21" width="7.75" style="7" customWidth="1"/>
    <col min="22" max="22" width="7.75" style="8" customWidth="1"/>
    <col min="23" max="23" width="7.75" style="7" customWidth="1"/>
    <col min="24" max="24" width="7.75" style="8" customWidth="1"/>
    <col min="25" max="25" width="7.75" style="7" customWidth="1"/>
    <col min="26" max="26" width="7.75" style="8" customWidth="1"/>
    <col min="27" max="27" width="7.75" style="7" customWidth="1"/>
    <col min="28" max="28" width="12.125" style="8" customWidth="1"/>
    <col min="29" max="29" width="8.75" style="7" customWidth="1"/>
    <col min="30" max="30" width="2.125" style="7" customWidth="1"/>
    <col min="31" max="16384" width="9" style="8"/>
  </cols>
  <sheetData>
    <row r="1" spans="1:33" ht="24.75" customHeight="1" x14ac:dyDescent="0.15">
      <c r="A1" s="3" t="s">
        <v>42</v>
      </c>
      <c r="B1" s="4"/>
      <c r="C1" s="4"/>
      <c r="D1" s="4"/>
      <c r="E1" s="4"/>
      <c r="F1" s="4"/>
      <c r="G1" s="5"/>
      <c r="H1" s="6" t="s">
        <v>0</v>
      </c>
    </row>
    <row r="2" spans="1:33" s="85" customFormat="1" ht="14.1" customHeight="1" x14ac:dyDescent="0.15">
      <c r="A2" s="249" t="s">
        <v>73</v>
      </c>
      <c r="B2" s="249"/>
      <c r="C2" s="249"/>
      <c r="D2" s="86" t="s">
        <v>1</v>
      </c>
      <c r="E2" s="110" t="s">
        <v>2</v>
      </c>
      <c r="F2" s="86" t="s">
        <v>3</v>
      </c>
      <c r="G2" s="110" t="s">
        <v>2</v>
      </c>
      <c r="H2" s="86" t="s">
        <v>4</v>
      </c>
      <c r="I2" s="110" t="s">
        <v>2</v>
      </c>
      <c r="J2" s="86" t="s">
        <v>5</v>
      </c>
      <c r="K2" s="110" t="s">
        <v>2</v>
      </c>
      <c r="L2" s="86" t="s">
        <v>6</v>
      </c>
      <c r="M2" s="110" t="s">
        <v>2</v>
      </c>
      <c r="N2" s="86" t="s">
        <v>7</v>
      </c>
      <c r="O2" s="110" t="s">
        <v>2</v>
      </c>
      <c r="P2" s="86" t="s">
        <v>8</v>
      </c>
      <c r="Q2" s="110" t="s">
        <v>2</v>
      </c>
      <c r="R2" s="86" t="s">
        <v>9</v>
      </c>
      <c r="S2" s="110" t="s">
        <v>2</v>
      </c>
      <c r="T2" s="86" t="s">
        <v>10</v>
      </c>
      <c r="U2" s="110" t="s">
        <v>2</v>
      </c>
      <c r="V2" s="86" t="s">
        <v>11</v>
      </c>
      <c r="W2" s="110" t="s">
        <v>2</v>
      </c>
      <c r="X2" s="86" t="s">
        <v>12</v>
      </c>
      <c r="Y2" s="110" t="s">
        <v>2</v>
      </c>
      <c r="Z2" s="87" t="s">
        <v>13</v>
      </c>
      <c r="AA2" s="111" t="s">
        <v>2</v>
      </c>
      <c r="AB2" s="86" t="s">
        <v>14</v>
      </c>
      <c r="AC2" s="110" t="s">
        <v>2</v>
      </c>
      <c r="AE2"/>
      <c r="AF2"/>
      <c r="AG2"/>
    </row>
    <row r="3" spans="1:33" customFormat="1" ht="14.1" customHeight="1" x14ac:dyDescent="0.15">
      <c r="A3" s="223" t="s">
        <v>15</v>
      </c>
      <c r="B3" s="226" t="s">
        <v>16</v>
      </c>
      <c r="C3" s="227"/>
      <c r="D3" s="61">
        <v>2641</v>
      </c>
      <c r="E3" s="112">
        <v>94.186875891583455</v>
      </c>
      <c r="F3" s="88">
        <v>2078</v>
      </c>
      <c r="G3" s="112">
        <v>56.283856988082334</v>
      </c>
      <c r="H3" s="88">
        <v>2730</v>
      </c>
      <c r="I3" s="112">
        <v>117.97752808988764</v>
      </c>
      <c r="J3" s="88">
        <v>2813</v>
      </c>
      <c r="K3" s="112">
        <v>120.2136752136752</v>
      </c>
      <c r="L3" s="88">
        <v>4609</v>
      </c>
      <c r="M3" s="112">
        <v>210.45662100456619</v>
      </c>
      <c r="N3" s="88">
        <v>3715</v>
      </c>
      <c r="O3" s="112">
        <v>111.66215810039076</v>
      </c>
      <c r="P3" s="88">
        <v>2450</v>
      </c>
      <c r="Q3" s="112">
        <v>98.31460674157303</v>
      </c>
      <c r="R3" s="88">
        <v>1794</v>
      </c>
      <c r="S3" s="112">
        <v>61.186903137789905</v>
      </c>
      <c r="T3" s="88">
        <v>2215</v>
      </c>
      <c r="U3" s="112">
        <v>131.53206650831356</v>
      </c>
      <c r="V3" s="88">
        <v>3491</v>
      </c>
      <c r="W3" s="112">
        <v>134.63170073274199</v>
      </c>
      <c r="X3" s="88">
        <v>2427</v>
      </c>
      <c r="Y3" s="112">
        <v>58.187485015583796</v>
      </c>
      <c r="Z3" s="88">
        <v>1946</v>
      </c>
      <c r="AA3" s="112">
        <v>90.469549046954896</v>
      </c>
      <c r="AB3" s="88">
        <v>32909</v>
      </c>
      <c r="AC3" s="113">
        <v>100.66992964209238</v>
      </c>
      <c r="AD3" s="114" t="s">
        <v>17</v>
      </c>
    </row>
    <row r="4" spans="1:33" customFormat="1" ht="14.1" customHeight="1" x14ac:dyDescent="0.15">
      <c r="A4" s="224"/>
      <c r="B4" s="226" t="s">
        <v>18</v>
      </c>
      <c r="C4" s="227"/>
      <c r="D4" s="89">
        <v>4815</v>
      </c>
      <c r="E4" s="112">
        <v>215.91928251121075</v>
      </c>
      <c r="F4" s="90">
        <v>2137</v>
      </c>
      <c r="G4" s="115">
        <v>86.799350121852143</v>
      </c>
      <c r="H4" s="90">
        <v>4005</v>
      </c>
      <c r="I4" s="115">
        <v>137.01676359904209</v>
      </c>
      <c r="J4" s="90">
        <v>2912</v>
      </c>
      <c r="K4" s="115">
        <v>94.269990288119132</v>
      </c>
      <c r="L4" s="90">
        <v>2850</v>
      </c>
      <c r="M4" s="115">
        <v>119.14715719063544</v>
      </c>
      <c r="N4" s="90">
        <v>3461</v>
      </c>
      <c r="O4" s="115">
        <v>104.8152634766808</v>
      </c>
      <c r="P4" s="90">
        <v>2522</v>
      </c>
      <c r="Q4" s="115">
        <v>117.90556334735858</v>
      </c>
      <c r="R4" s="90">
        <v>4430</v>
      </c>
      <c r="S4" s="115">
        <v>146.5431690373801</v>
      </c>
      <c r="T4" s="90">
        <v>2897</v>
      </c>
      <c r="U4" s="115">
        <v>96.954484605087004</v>
      </c>
      <c r="V4" s="90">
        <v>1906</v>
      </c>
      <c r="W4" s="115">
        <v>62.389525368248776</v>
      </c>
      <c r="X4" s="90">
        <v>1856</v>
      </c>
      <c r="Y4" s="115">
        <v>45.390070921985817</v>
      </c>
      <c r="Z4" s="90">
        <v>2070</v>
      </c>
      <c r="AA4" s="115">
        <v>69.861626729665886</v>
      </c>
      <c r="AB4" s="90">
        <v>35861</v>
      </c>
      <c r="AC4" s="116">
        <v>103.48001731351897</v>
      </c>
      <c r="AD4" s="114" t="s">
        <v>17</v>
      </c>
    </row>
    <row r="5" spans="1:33" customFormat="1" ht="14.1" customHeight="1" x14ac:dyDescent="0.15">
      <c r="A5" s="224"/>
      <c r="B5" s="226" t="s">
        <v>19</v>
      </c>
      <c r="C5" s="227"/>
      <c r="D5" s="89">
        <v>32598</v>
      </c>
      <c r="E5" s="112">
        <v>126.81579459249173</v>
      </c>
      <c r="F5" s="90">
        <v>29942</v>
      </c>
      <c r="G5" s="115">
        <v>99.106315371375615</v>
      </c>
      <c r="H5" s="90">
        <v>33370</v>
      </c>
      <c r="I5" s="115">
        <v>89.262786218703198</v>
      </c>
      <c r="J5" s="90">
        <v>32133</v>
      </c>
      <c r="K5" s="115">
        <v>85.019182431538567</v>
      </c>
      <c r="L5" s="90">
        <v>33273</v>
      </c>
      <c r="M5" s="115">
        <v>85.863590617016342</v>
      </c>
      <c r="N5" s="90">
        <v>34790</v>
      </c>
      <c r="O5" s="115">
        <v>124.00199600798403</v>
      </c>
      <c r="P5" s="90">
        <v>27982</v>
      </c>
      <c r="Q5" s="115">
        <v>92.32545862478554</v>
      </c>
      <c r="R5" s="90">
        <v>29849</v>
      </c>
      <c r="S5" s="115">
        <v>124.87553863531775</v>
      </c>
      <c r="T5" s="90">
        <v>32745</v>
      </c>
      <c r="U5" s="115">
        <v>126.28716880712716</v>
      </c>
      <c r="V5" s="90">
        <v>31114</v>
      </c>
      <c r="W5" s="115">
        <v>128.75646596316989</v>
      </c>
      <c r="X5" s="90">
        <v>29495</v>
      </c>
      <c r="Y5" s="115">
        <v>111.268296363362</v>
      </c>
      <c r="Z5" s="90">
        <v>29705</v>
      </c>
      <c r="AA5" s="115">
        <v>101.29582267689685</v>
      </c>
      <c r="AB5" s="90">
        <v>376996</v>
      </c>
      <c r="AC5" s="116">
        <v>105.2940864314422</v>
      </c>
      <c r="AD5" s="114" t="s">
        <v>17</v>
      </c>
    </row>
    <row r="6" spans="1:33" customFormat="1" ht="14.1" customHeight="1" x14ac:dyDescent="0.15">
      <c r="A6" s="224"/>
      <c r="B6" s="226" t="s">
        <v>20</v>
      </c>
      <c r="C6" s="227"/>
      <c r="D6" s="91">
        <v>0</v>
      </c>
      <c r="E6" s="112" t="s">
        <v>64</v>
      </c>
      <c r="F6" s="92">
        <v>8</v>
      </c>
      <c r="G6" s="117">
        <v>800</v>
      </c>
      <c r="H6" s="92">
        <v>13</v>
      </c>
      <c r="I6" s="117" t="s">
        <v>64</v>
      </c>
      <c r="J6" s="92">
        <v>0</v>
      </c>
      <c r="K6" s="115" t="s">
        <v>64</v>
      </c>
      <c r="L6" s="92">
        <v>15</v>
      </c>
      <c r="M6" s="117" t="s">
        <v>64</v>
      </c>
      <c r="N6" s="92">
        <v>0</v>
      </c>
      <c r="O6" s="117" t="s">
        <v>64</v>
      </c>
      <c r="P6" s="92">
        <v>1</v>
      </c>
      <c r="Q6" s="117" t="s">
        <v>64</v>
      </c>
      <c r="R6" s="92">
        <v>1</v>
      </c>
      <c r="S6" s="117" t="s">
        <v>64</v>
      </c>
      <c r="T6" s="92">
        <v>0</v>
      </c>
      <c r="U6" s="117" t="s">
        <v>64</v>
      </c>
      <c r="V6" s="92">
        <v>0</v>
      </c>
      <c r="W6" s="117" t="s">
        <v>64</v>
      </c>
      <c r="X6" s="92">
        <v>3</v>
      </c>
      <c r="Y6" s="117" t="s">
        <v>64</v>
      </c>
      <c r="Z6" s="92">
        <v>1</v>
      </c>
      <c r="AA6" s="117">
        <v>25</v>
      </c>
      <c r="AB6" s="92">
        <v>42</v>
      </c>
      <c r="AC6" s="118">
        <v>11.260053619302949</v>
      </c>
      <c r="AD6" s="114" t="s">
        <v>17</v>
      </c>
    </row>
    <row r="7" spans="1:33" customFormat="1" ht="14.1" customHeight="1" x14ac:dyDescent="0.15">
      <c r="A7" s="225"/>
      <c r="B7" s="227" t="s">
        <v>21</v>
      </c>
      <c r="C7" s="227"/>
      <c r="D7" s="93">
        <v>40054</v>
      </c>
      <c r="E7" s="119">
        <v>130.30352321155536</v>
      </c>
      <c r="F7" s="93">
        <v>34165</v>
      </c>
      <c r="G7" s="120">
        <v>93.945060081942415</v>
      </c>
      <c r="H7" s="93">
        <v>40118</v>
      </c>
      <c r="I7" s="120">
        <v>94.127308134487691</v>
      </c>
      <c r="J7" s="93">
        <v>37858</v>
      </c>
      <c r="K7" s="120">
        <v>86.846210313819057</v>
      </c>
      <c r="L7" s="93">
        <v>40747</v>
      </c>
      <c r="M7" s="120">
        <v>94.032261786629121</v>
      </c>
      <c r="N7" s="93">
        <v>41966</v>
      </c>
      <c r="O7" s="120">
        <v>120.99178319158138</v>
      </c>
      <c r="P7" s="93">
        <v>32955</v>
      </c>
      <c r="Q7" s="120">
        <v>94.321531812587651</v>
      </c>
      <c r="R7" s="93">
        <v>36074</v>
      </c>
      <c r="S7" s="120">
        <v>120.81854109451405</v>
      </c>
      <c r="T7" s="93">
        <v>37857</v>
      </c>
      <c r="U7" s="120">
        <v>123.71164341034606</v>
      </c>
      <c r="V7" s="93">
        <v>36511</v>
      </c>
      <c r="W7" s="120">
        <v>122.46670915372488</v>
      </c>
      <c r="X7" s="93">
        <v>33781</v>
      </c>
      <c r="Y7" s="120">
        <v>97.161182696732624</v>
      </c>
      <c r="Z7" s="93">
        <v>33722</v>
      </c>
      <c r="AA7" s="120">
        <v>97.90668640943008</v>
      </c>
      <c r="AB7" s="93">
        <v>445808</v>
      </c>
      <c r="AC7" s="119">
        <v>104.7090020410608</v>
      </c>
      <c r="AD7" s="114" t="s">
        <v>17</v>
      </c>
    </row>
    <row r="8" spans="1:33" customFormat="1" ht="14.1" customHeight="1" x14ac:dyDescent="0.15">
      <c r="A8" s="244" t="s">
        <v>61</v>
      </c>
      <c r="B8" s="226" t="s">
        <v>22</v>
      </c>
      <c r="C8" s="227"/>
      <c r="D8" s="61">
        <v>1647</v>
      </c>
      <c r="E8" s="112">
        <v>161.1545988258317</v>
      </c>
      <c r="F8" s="61">
        <v>1365</v>
      </c>
      <c r="G8" s="112">
        <v>122.31182795698925</v>
      </c>
      <c r="H8" s="61">
        <v>1686</v>
      </c>
      <c r="I8" s="112">
        <v>108.63402061855669</v>
      </c>
      <c r="J8" s="61">
        <v>2274</v>
      </c>
      <c r="K8" s="112">
        <v>164.78260869565219</v>
      </c>
      <c r="L8" s="61">
        <v>1586</v>
      </c>
      <c r="M8" s="112">
        <v>85.360602798708285</v>
      </c>
      <c r="N8" s="61">
        <v>1989</v>
      </c>
      <c r="O8" s="112">
        <v>118.39285714285714</v>
      </c>
      <c r="P8" s="61">
        <v>2154</v>
      </c>
      <c r="Q8" s="112">
        <v>90.390264372639535</v>
      </c>
      <c r="R8" s="61">
        <v>1393</v>
      </c>
      <c r="S8" s="112">
        <v>85.775862068965509</v>
      </c>
      <c r="T8" s="61">
        <v>1483</v>
      </c>
      <c r="U8" s="112">
        <v>143.84093113482058</v>
      </c>
      <c r="V8" s="61">
        <v>1605</v>
      </c>
      <c r="W8" s="112">
        <v>51.757497581425348</v>
      </c>
      <c r="X8" s="61">
        <v>1799</v>
      </c>
      <c r="Y8" s="112">
        <v>95.13484928609202</v>
      </c>
      <c r="Z8" s="61">
        <v>2274</v>
      </c>
      <c r="AA8" s="112">
        <v>157.37024221453285</v>
      </c>
      <c r="AB8" s="61">
        <v>21255</v>
      </c>
      <c r="AC8" s="121">
        <v>105.835781506747</v>
      </c>
      <c r="AD8" s="114" t="s">
        <v>17</v>
      </c>
    </row>
    <row r="9" spans="1:33" customFormat="1" ht="14.1" customHeight="1" x14ac:dyDescent="0.15">
      <c r="A9" s="245"/>
      <c r="B9" s="247" t="s">
        <v>23</v>
      </c>
      <c r="C9" s="248"/>
      <c r="D9" s="89">
        <v>999</v>
      </c>
      <c r="E9" s="112">
        <v>130.75916230366491</v>
      </c>
      <c r="F9" s="89">
        <v>1183</v>
      </c>
      <c r="G9" s="115">
        <v>228.82011605415863</v>
      </c>
      <c r="H9" s="89">
        <v>1314</v>
      </c>
      <c r="I9" s="115">
        <v>242.43542435424354</v>
      </c>
      <c r="J9" s="89">
        <v>1644</v>
      </c>
      <c r="K9" s="115">
        <v>197.83393501805054</v>
      </c>
      <c r="L9" s="61">
        <v>1260</v>
      </c>
      <c r="M9" s="115">
        <v>170.27027027027026</v>
      </c>
      <c r="N9" s="89">
        <v>949</v>
      </c>
      <c r="O9" s="115">
        <v>71.839515518546563</v>
      </c>
      <c r="P9" s="89">
        <v>1836</v>
      </c>
      <c r="Q9" s="115">
        <v>212.0092378752887</v>
      </c>
      <c r="R9" s="89">
        <v>562</v>
      </c>
      <c r="S9" s="115">
        <v>81.331403762662816</v>
      </c>
      <c r="T9" s="89">
        <v>1119</v>
      </c>
      <c r="U9" s="115">
        <v>180.19323671497585</v>
      </c>
      <c r="V9" s="89">
        <v>778</v>
      </c>
      <c r="W9" s="115">
        <v>75.533980582524279</v>
      </c>
      <c r="X9" s="89">
        <v>1038</v>
      </c>
      <c r="Y9" s="115">
        <v>181.15183246073298</v>
      </c>
      <c r="Z9" s="89">
        <v>1061</v>
      </c>
      <c r="AA9" s="115">
        <v>90.374787052810902</v>
      </c>
      <c r="AB9" s="89">
        <v>13743</v>
      </c>
      <c r="AC9" s="116">
        <v>142.11995863495346</v>
      </c>
      <c r="AD9" s="114" t="s">
        <v>17</v>
      </c>
    </row>
    <row r="10" spans="1:33" customFormat="1" ht="14.1" customHeight="1" x14ac:dyDescent="0.15">
      <c r="A10" s="245"/>
      <c r="B10" s="247" t="s">
        <v>24</v>
      </c>
      <c r="C10" s="248"/>
      <c r="D10" s="89">
        <v>465</v>
      </c>
      <c r="E10" s="112">
        <v>96.273291925465841</v>
      </c>
      <c r="F10" s="89">
        <v>315</v>
      </c>
      <c r="G10" s="115">
        <v>87.257617728531855</v>
      </c>
      <c r="H10" s="89">
        <v>3690</v>
      </c>
      <c r="I10" s="115">
        <v>697.54253308128546</v>
      </c>
      <c r="J10" s="89">
        <v>1134</v>
      </c>
      <c r="K10" s="115">
        <v>77.247956403269754</v>
      </c>
      <c r="L10" s="61">
        <v>704</v>
      </c>
      <c r="M10" s="115">
        <v>113.36553945249597</v>
      </c>
      <c r="N10" s="89">
        <v>937</v>
      </c>
      <c r="O10" s="115">
        <v>107.33104238258878</v>
      </c>
      <c r="P10" s="89">
        <v>853</v>
      </c>
      <c r="Q10" s="115">
        <v>226.86170212765958</v>
      </c>
      <c r="R10" s="89">
        <v>566</v>
      </c>
      <c r="S10" s="115">
        <v>113.42685370741484</v>
      </c>
      <c r="T10" s="89">
        <v>1056</v>
      </c>
      <c r="U10" s="115">
        <v>230.56768558951967</v>
      </c>
      <c r="V10" s="89">
        <v>698</v>
      </c>
      <c r="W10" s="115">
        <v>66.858237547892713</v>
      </c>
      <c r="X10" s="89">
        <v>724</v>
      </c>
      <c r="Y10" s="115">
        <v>126.13240418118468</v>
      </c>
      <c r="Z10" s="89">
        <v>944</v>
      </c>
      <c r="AA10" s="115">
        <v>368.75</v>
      </c>
      <c r="AB10" s="89">
        <v>12086</v>
      </c>
      <c r="AC10" s="116">
        <v>160.24927075046406</v>
      </c>
      <c r="AD10" s="114" t="s">
        <v>17</v>
      </c>
    </row>
    <row r="11" spans="1:33" customFormat="1" ht="14.1" customHeight="1" x14ac:dyDescent="0.15">
      <c r="A11" s="245"/>
      <c r="B11" s="247" t="s">
        <v>43</v>
      </c>
      <c r="C11" s="248"/>
      <c r="D11" s="89">
        <v>58</v>
      </c>
      <c r="E11" s="112">
        <v>252.17391304347828</v>
      </c>
      <c r="F11" s="89">
        <v>182</v>
      </c>
      <c r="G11" s="115">
        <v>303.33333333333331</v>
      </c>
      <c r="H11" s="94">
        <v>935</v>
      </c>
      <c r="I11" s="115">
        <v>361.003861003861</v>
      </c>
      <c r="J11" s="89">
        <v>215</v>
      </c>
      <c r="K11" s="115">
        <v>179.16666666666669</v>
      </c>
      <c r="L11" s="89">
        <v>399</v>
      </c>
      <c r="M11" s="115">
        <v>539.18918918918916</v>
      </c>
      <c r="N11" s="89">
        <v>457</v>
      </c>
      <c r="O11" s="115">
        <v>283.85093167701865</v>
      </c>
      <c r="P11" s="89">
        <v>256</v>
      </c>
      <c r="Q11" s="115">
        <v>125.49019607843137</v>
      </c>
      <c r="R11" s="89">
        <v>333</v>
      </c>
      <c r="S11" s="115">
        <v>252.27272727272728</v>
      </c>
      <c r="T11" s="89">
        <v>309</v>
      </c>
      <c r="U11" s="115">
        <v>59.42307692307692</v>
      </c>
      <c r="V11" s="89">
        <v>110</v>
      </c>
      <c r="W11" s="115">
        <v>58.82352941176471</v>
      </c>
      <c r="X11" s="89">
        <v>167</v>
      </c>
      <c r="Y11" s="115">
        <v>48.405797101449281</v>
      </c>
      <c r="Z11" s="89">
        <v>220</v>
      </c>
      <c r="AA11" s="115">
        <v>209.52380952380955</v>
      </c>
      <c r="AB11" s="89">
        <v>3641</v>
      </c>
      <c r="AC11" s="116">
        <v>166.25570776255708</v>
      </c>
      <c r="AD11" s="114"/>
    </row>
    <row r="12" spans="1:33" customFormat="1" ht="14.1" customHeight="1" x14ac:dyDescent="0.15">
      <c r="A12" s="245"/>
      <c r="B12" s="247" t="s">
        <v>44</v>
      </c>
      <c r="C12" s="248"/>
      <c r="D12" s="89">
        <v>1163</v>
      </c>
      <c r="E12" s="112">
        <v>575.74257425742576</v>
      </c>
      <c r="F12" s="89">
        <v>607</v>
      </c>
      <c r="G12" s="115">
        <v>193.92971246006391</v>
      </c>
      <c r="H12" s="89">
        <v>292</v>
      </c>
      <c r="I12" s="115">
        <v>51.773049645390067</v>
      </c>
      <c r="J12" s="89">
        <v>674</v>
      </c>
      <c r="K12" s="115">
        <v>123.89705882352942</v>
      </c>
      <c r="L12" s="89">
        <v>475</v>
      </c>
      <c r="M12" s="115">
        <v>69.444444444444443</v>
      </c>
      <c r="N12" s="89">
        <v>635</v>
      </c>
      <c r="O12" s="115">
        <v>105.65723793677205</v>
      </c>
      <c r="P12" s="89">
        <v>390</v>
      </c>
      <c r="Q12" s="115">
        <v>83.690987124463518</v>
      </c>
      <c r="R12" s="89">
        <v>586</v>
      </c>
      <c r="S12" s="115">
        <v>176.50602409638554</v>
      </c>
      <c r="T12" s="89">
        <v>693</v>
      </c>
      <c r="U12" s="115">
        <v>350</v>
      </c>
      <c r="V12" s="89">
        <v>540</v>
      </c>
      <c r="W12" s="115">
        <v>105.05836575875487</v>
      </c>
      <c r="X12" s="89">
        <v>425</v>
      </c>
      <c r="Y12" s="115">
        <v>149.12280701754386</v>
      </c>
      <c r="Z12" s="89">
        <v>667</v>
      </c>
      <c r="AA12" s="115">
        <v>131.81818181818181</v>
      </c>
      <c r="AB12" s="89">
        <v>7147</v>
      </c>
      <c r="AC12" s="116">
        <v>137.20483778076408</v>
      </c>
      <c r="AD12" s="114"/>
    </row>
    <row r="13" spans="1:33" customFormat="1" ht="14.1" customHeight="1" x14ac:dyDescent="0.15">
      <c r="A13" s="245"/>
      <c r="B13" s="247" t="s">
        <v>45</v>
      </c>
      <c r="C13" s="248"/>
      <c r="D13" s="89">
        <v>640</v>
      </c>
      <c r="E13" s="112">
        <v>104.23452768729642</v>
      </c>
      <c r="F13" s="89">
        <v>998</v>
      </c>
      <c r="G13" s="115">
        <v>394.46640316205531</v>
      </c>
      <c r="H13" s="89">
        <v>1034</v>
      </c>
      <c r="I13" s="115">
        <v>279.45945945945942</v>
      </c>
      <c r="J13" s="89">
        <v>756</v>
      </c>
      <c r="K13" s="115">
        <v>115.59633027522935</v>
      </c>
      <c r="L13" s="89">
        <v>997</v>
      </c>
      <c r="M13" s="115">
        <v>107.20430107526882</v>
      </c>
      <c r="N13" s="89">
        <v>1066</v>
      </c>
      <c r="O13" s="115">
        <v>101.33079847908746</v>
      </c>
      <c r="P13" s="89">
        <v>949</v>
      </c>
      <c r="Q13" s="115">
        <v>77.723177723177727</v>
      </c>
      <c r="R13" s="89">
        <v>1105</v>
      </c>
      <c r="S13" s="115">
        <v>242.32456140350877</v>
      </c>
      <c r="T13" s="89">
        <v>1661</v>
      </c>
      <c r="U13" s="115">
        <v>334.87903225806451</v>
      </c>
      <c r="V13" s="89">
        <v>1028</v>
      </c>
      <c r="W13" s="115">
        <v>177.54749568221072</v>
      </c>
      <c r="X13" s="89">
        <v>943</v>
      </c>
      <c r="Y13" s="115">
        <v>85.494106980961021</v>
      </c>
      <c r="Z13" s="89">
        <v>643</v>
      </c>
      <c r="AA13" s="115">
        <v>107.70519262981576</v>
      </c>
      <c r="AB13" s="89">
        <v>11820</v>
      </c>
      <c r="AC13" s="116">
        <v>141.98198198198199</v>
      </c>
      <c r="AD13" s="114"/>
    </row>
    <row r="14" spans="1:33" customFormat="1" ht="14.1" customHeight="1" x14ac:dyDescent="0.15">
      <c r="A14" s="245"/>
      <c r="B14" s="226" t="s">
        <v>25</v>
      </c>
      <c r="C14" s="238"/>
      <c r="D14" s="89">
        <v>2499</v>
      </c>
      <c r="E14" s="112">
        <v>142.79999999999998</v>
      </c>
      <c r="F14" s="89">
        <v>3454</v>
      </c>
      <c r="G14" s="115">
        <v>71.808731808731807</v>
      </c>
      <c r="H14" s="89">
        <v>2760</v>
      </c>
      <c r="I14" s="115">
        <v>68.656716417910445</v>
      </c>
      <c r="J14" s="89">
        <v>3317</v>
      </c>
      <c r="K14" s="115">
        <v>109.36366633696011</v>
      </c>
      <c r="L14" s="89">
        <v>2164</v>
      </c>
      <c r="M14" s="115">
        <v>98.81278538812785</v>
      </c>
      <c r="N14" s="89">
        <v>3048</v>
      </c>
      <c r="O14" s="115">
        <v>112.76359600443951</v>
      </c>
      <c r="P14" s="89">
        <v>3006</v>
      </c>
      <c r="Q14" s="115">
        <v>186.36081835089894</v>
      </c>
      <c r="R14" s="89">
        <v>3104</v>
      </c>
      <c r="S14" s="115">
        <v>151.2670565302144</v>
      </c>
      <c r="T14" s="89">
        <v>3295</v>
      </c>
      <c r="U14" s="115">
        <v>82.747363134103466</v>
      </c>
      <c r="V14" s="89">
        <v>3373</v>
      </c>
      <c r="W14" s="115">
        <v>68.52905323039414</v>
      </c>
      <c r="X14" s="89">
        <v>2814</v>
      </c>
      <c r="Y14" s="115">
        <v>67.546807489198272</v>
      </c>
      <c r="Z14" s="89">
        <v>7597</v>
      </c>
      <c r="AA14" s="115">
        <v>274.95475931958015</v>
      </c>
      <c r="AB14" s="89">
        <v>40431</v>
      </c>
      <c r="AC14" s="116">
        <v>106.38616987685508</v>
      </c>
      <c r="AD14" s="114" t="s">
        <v>17</v>
      </c>
    </row>
    <row r="15" spans="1:33" customFormat="1" ht="14.1" customHeight="1" x14ac:dyDescent="0.15">
      <c r="A15" s="245"/>
      <c r="B15" s="226" t="s">
        <v>20</v>
      </c>
      <c r="C15" s="238"/>
      <c r="D15" s="95">
        <v>6</v>
      </c>
      <c r="E15" s="122">
        <v>150</v>
      </c>
      <c r="F15" s="95">
        <v>8</v>
      </c>
      <c r="G15" s="117">
        <v>32</v>
      </c>
      <c r="H15" s="95">
        <v>42</v>
      </c>
      <c r="I15" s="117">
        <v>300</v>
      </c>
      <c r="J15" s="95">
        <v>69</v>
      </c>
      <c r="K15" s="117">
        <v>766.66666666666674</v>
      </c>
      <c r="L15" s="95">
        <v>3</v>
      </c>
      <c r="M15" s="117">
        <v>42.857142857142854</v>
      </c>
      <c r="N15" s="95">
        <v>558</v>
      </c>
      <c r="O15" s="117">
        <v>13950</v>
      </c>
      <c r="P15" s="95">
        <v>4</v>
      </c>
      <c r="Q15" s="117">
        <v>4.9382716049382713</v>
      </c>
      <c r="R15" s="95">
        <v>3</v>
      </c>
      <c r="S15" s="117">
        <v>1.0135135135135136</v>
      </c>
      <c r="T15" s="95">
        <v>27</v>
      </c>
      <c r="U15" s="117">
        <v>2700</v>
      </c>
      <c r="V15" s="95">
        <v>6</v>
      </c>
      <c r="W15" s="117">
        <v>300</v>
      </c>
      <c r="X15" s="95">
        <v>13</v>
      </c>
      <c r="Y15" s="117">
        <v>76.470588235294116</v>
      </c>
      <c r="Z15" s="95">
        <v>4</v>
      </c>
      <c r="AA15" s="117">
        <v>20</v>
      </c>
      <c r="AB15" s="95">
        <v>743</v>
      </c>
      <c r="AC15" s="116">
        <v>154.79166666666666</v>
      </c>
      <c r="AD15" s="114" t="s">
        <v>17</v>
      </c>
    </row>
    <row r="16" spans="1:33" customFormat="1" ht="14.1" customHeight="1" x14ac:dyDescent="0.15">
      <c r="A16" s="250"/>
      <c r="B16" s="227" t="s">
        <v>21</v>
      </c>
      <c r="C16" s="238"/>
      <c r="D16" s="96">
        <v>7477</v>
      </c>
      <c r="E16" s="123">
        <v>153.78445084327436</v>
      </c>
      <c r="F16" s="96">
        <v>8112</v>
      </c>
      <c r="G16" s="124">
        <v>108.81287726358148</v>
      </c>
      <c r="H16" s="96">
        <v>11753</v>
      </c>
      <c r="I16" s="124">
        <v>149.71974522292996</v>
      </c>
      <c r="J16" s="96">
        <v>10083</v>
      </c>
      <c r="K16" s="124">
        <v>125.42604801592239</v>
      </c>
      <c r="L16" s="96">
        <v>7588</v>
      </c>
      <c r="M16" s="124">
        <v>106.81306306306307</v>
      </c>
      <c r="N16" s="96">
        <v>9639</v>
      </c>
      <c r="O16" s="124">
        <v>114.81834425253128</v>
      </c>
      <c r="P16" s="96">
        <v>9448</v>
      </c>
      <c r="Q16" s="124">
        <v>131.04022191400833</v>
      </c>
      <c r="R16" s="96">
        <v>7652</v>
      </c>
      <c r="S16" s="124">
        <v>125.81387701414009</v>
      </c>
      <c r="T16" s="96">
        <v>9643</v>
      </c>
      <c r="U16" s="124">
        <v>131.96934446421241</v>
      </c>
      <c r="V16" s="96">
        <v>8138</v>
      </c>
      <c r="W16" s="124">
        <v>71.517708058704628</v>
      </c>
      <c r="X16" s="96">
        <v>7923</v>
      </c>
      <c r="Y16" s="124">
        <v>88.485593031047571</v>
      </c>
      <c r="Z16" s="96">
        <v>13410</v>
      </c>
      <c r="AA16" s="124">
        <v>195.31022429362076</v>
      </c>
      <c r="AB16" s="96">
        <v>110866</v>
      </c>
      <c r="AC16" s="123">
        <v>121.16105482880342</v>
      </c>
      <c r="AD16" s="114" t="s">
        <v>17</v>
      </c>
    </row>
    <row r="17" spans="1:31" customFormat="1" ht="14.1" customHeight="1" x14ac:dyDescent="0.15">
      <c r="A17" s="226" t="s">
        <v>26</v>
      </c>
      <c r="B17" s="227"/>
      <c r="C17" s="238"/>
      <c r="D17" s="97">
        <v>47531</v>
      </c>
      <c r="E17" s="119">
        <v>133.51029465464453</v>
      </c>
      <c r="F17" s="97">
        <v>42277</v>
      </c>
      <c r="G17" s="125">
        <v>96.474373602300219</v>
      </c>
      <c r="H17" s="97">
        <v>51871</v>
      </c>
      <c r="I17" s="125">
        <v>102.77387014325059</v>
      </c>
      <c r="J17" s="97">
        <v>47941</v>
      </c>
      <c r="K17" s="125">
        <v>92.853130870988366</v>
      </c>
      <c r="L17" s="97">
        <v>48335</v>
      </c>
      <c r="M17" s="125">
        <v>95.83242460891806</v>
      </c>
      <c r="N17" s="97">
        <v>51605</v>
      </c>
      <c r="O17" s="125">
        <v>119.788765088208</v>
      </c>
      <c r="P17" s="97">
        <v>42403</v>
      </c>
      <c r="Q17" s="125">
        <v>100.60262402429476</v>
      </c>
      <c r="R17" s="97">
        <v>43726</v>
      </c>
      <c r="S17" s="125">
        <v>121.66388425153032</v>
      </c>
      <c r="T17" s="97">
        <v>47500</v>
      </c>
      <c r="U17" s="125">
        <v>125.3033660441068</v>
      </c>
      <c r="V17" s="97">
        <v>44649</v>
      </c>
      <c r="W17" s="125">
        <v>108.39240629248397</v>
      </c>
      <c r="X17" s="97">
        <v>41704</v>
      </c>
      <c r="Y17" s="125">
        <v>95.38447463519509</v>
      </c>
      <c r="Z17" s="97">
        <v>47132</v>
      </c>
      <c r="AA17" s="125">
        <v>114.09620179621874</v>
      </c>
      <c r="AB17" s="97">
        <v>556674</v>
      </c>
      <c r="AC17" s="126">
        <v>107.6193495752636</v>
      </c>
      <c r="AD17" s="114" t="s">
        <v>17</v>
      </c>
    </row>
    <row r="18" spans="1:31" customFormat="1" ht="14.1" customHeight="1" x14ac:dyDescent="0.15">
      <c r="A18" s="239" t="s">
        <v>27</v>
      </c>
      <c r="B18" s="223" t="s">
        <v>74</v>
      </c>
      <c r="C18" s="127" t="s">
        <v>46</v>
      </c>
      <c r="D18" s="89">
        <v>4459</v>
      </c>
      <c r="E18" s="112">
        <v>177.36674622116149</v>
      </c>
      <c r="F18" s="89">
        <v>4784</v>
      </c>
      <c r="G18" s="115">
        <v>159.20133111480865</v>
      </c>
      <c r="H18" s="89">
        <v>4298</v>
      </c>
      <c r="I18" s="115">
        <v>133.35401799565622</v>
      </c>
      <c r="J18" s="89">
        <v>4222</v>
      </c>
      <c r="K18" s="115">
        <v>143.94817592908285</v>
      </c>
      <c r="L18" s="89">
        <v>4616</v>
      </c>
      <c r="M18" s="115">
        <v>123.19188684280758</v>
      </c>
      <c r="N18" s="89">
        <v>4685</v>
      </c>
      <c r="O18" s="115">
        <v>133.62806617227611</v>
      </c>
      <c r="P18" s="89">
        <v>4830</v>
      </c>
      <c r="Q18" s="115">
        <v>135.75042158516021</v>
      </c>
      <c r="R18" s="89">
        <v>3529</v>
      </c>
      <c r="S18" s="115">
        <v>95.404163287374971</v>
      </c>
      <c r="T18" s="149">
        <v>4830</v>
      </c>
      <c r="U18" s="115">
        <v>101.23663802137916</v>
      </c>
      <c r="V18" s="89">
        <v>4229</v>
      </c>
      <c r="W18" s="115">
        <v>94.250055716514368</v>
      </c>
      <c r="X18" s="89">
        <v>4255</v>
      </c>
      <c r="Y18" s="115">
        <v>111.09660574412533</v>
      </c>
      <c r="Z18" s="89">
        <v>4460</v>
      </c>
      <c r="AA18" s="115">
        <v>74.970583291309467</v>
      </c>
      <c r="AB18" s="89">
        <v>53197</v>
      </c>
      <c r="AC18" s="116">
        <v>117.63522179470169</v>
      </c>
      <c r="AD18" s="114" t="s">
        <v>17</v>
      </c>
    </row>
    <row r="19" spans="1:31" customFormat="1" ht="14.1" customHeight="1" x14ac:dyDescent="0.15">
      <c r="A19" s="239"/>
      <c r="B19" s="224"/>
      <c r="C19" s="86" t="s">
        <v>48</v>
      </c>
      <c r="D19" s="89">
        <v>4574</v>
      </c>
      <c r="E19" s="112">
        <v>258.41807909604523</v>
      </c>
      <c r="F19" s="89">
        <v>3870</v>
      </c>
      <c r="G19" s="115">
        <v>183.76068376068375</v>
      </c>
      <c r="H19" s="89">
        <v>4698</v>
      </c>
      <c r="I19" s="115">
        <v>163.9218422889044</v>
      </c>
      <c r="J19" s="89">
        <v>3758</v>
      </c>
      <c r="K19" s="115">
        <v>125.64359745904379</v>
      </c>
      <c r="L19" s="89">
        <v>3626</v>
      </c>
      <c r="M19" s="115">
        <v>111.02265768524188</v>
      </c>
      <c r="N19" s="89">
        <v>3486</v>
      </c>
      <c r="O19" s="115">
        <v>100.75144508670519</v>
      </c>
      <c r="P19" s="89">
        <v>3316</v>
      </c>
      <c r="Q19" s="115">
        <v>74.853273137697514</v>
      </c>
      <c r="R19" s="142">
        <v>2978</v>
      </c>
      <c r="S19" s="115">
        <v>89.806996381182145</v>
      </c>
      <c r="T19" s="89">
        <v>2532</v>
      </c>
      <c r="U19" s="115">
        <v>65.783320342946212</v>
      </c>
      <c r="V19" s="89">
        <v>2961</v>
      </c>
      <c r="W19" s="115">
        <v>59.915014164305944</v>
      </c>
      <c r="X19" s="89">
        <v>3224</v>
      </c>
      <c r="Y19" s="115">
        <v>59.925650557620813</v>
      </c>
      <c r="Z19" s="89">
        <v>3182</v>
      </c>
      <c r="AA19" s="115">
        <v>95.240945824603401</v>
      </c>
      <c r="AB19" s="89">
        <v>42205</v>
      </c>
      <c r="AC19" s="116">
        <v>101.16978689742791</v>
      </c>
      <c r="AD19" s="114" t="s">
        <v>17</v>
      </c>
    </row>
    <row r="20" spans="1:31" customFormat="1" ht="14.1" customHeight="1" x14ac:dyDescent="0.15">
      <c r="A20" s="239"/>
      <c r="B20" s="224"/>
      <c r="C20" s="86" t="s">
        <v>49</v>
      </c>
      <c r="D20" s="89">
        <v>1738</v>
      </c>
      <c r="E20" s="112">
        <v>198.85583524027459</v>
      </c>
      <c r="F20" s="89">
        <v>2111</v>
      </c>
      <c r="G20" s="115">
        <v>201.81644359464624</v>
      </c>
      <c r="H20" s="89">
        <v>1959</v>
      </c>
      <c r="I20" s="115">
        <v>172.75132275132273</v>
      </c>
      <c r="J20" s="89">
        <v>3520</v>
      </c>
      <c r="K20" s="115">
        <v>272.02472952086555</v>
      </c>
      <c r="L20" s="89">
        <v>2427</v>
      </c>
      <c r="M20" s="115">
        <v>177.67203513909223</v>
      </c>
      <c r="N20" s="89">
        <v>1231</v>
      </c>
      <c r="O20" s="115">
        <v>85.308385308385297</v>
      </c>
      <c r="P20" s="89">
        <v>1923</v>
      </c>
      <c r="Q20" s="115">
        <v>88.658367911479942</v>
      </c>
      <c r="R20" s="89">
        <v>932</v>
      </c>
      <c r="S20" s="115">
        <v>43.228200371057511</v>
      </c>
      <c r="T20" s="89">
        <v>1379</v>
      </c>
      <c r="U20" s="115">
        <v>62.511332728921118</v>
      </c>
      <c r="V20" s="89">
        <v>2025</v>
      </c>
      <c r="W20" s="115">
        <v>59.769775678866587</v>
      </c>
      <c r="X20" s="89">
        <v>2184</v>
      </c>
      <c r="Y20" s="115">
        <v>105.20231213872833</v>
      </c>
      <c r="Z20" s="89">
        <v>3367</v>
      </c>
      <c r="AA20" s="115">
        <v>295.61018437225636</v>
      </c>
      <c r="AB20" s="89">
        <v>24796</v>
      </c>
      <c r="AC20" s="116">
        <v>122.20196146074613</v>
      </c>
      <c r="AD20" s="114" t="s">
        <v>17</v>
      </c>
    </row>
    <row r="21" spans="1:31" customFormat="1" ht="14.1" customHeight="1" x14ac:dyDescent="0.15">
      <c r="A21" s="239"/>
      <c r="B21" s="224"/>
      <c r="C21" s="86" t="s">
        <v>50</v>
      </c>
      <c r="D21" s="89">
        <v>1469</v>
      </c>
      <c r="E21" s="112">
        <v>169.82658959537574</v>
      </c>
      <c r="F21" s="89">
        <v>1444</v>
      </c>
      <c r="G21" s="115">
        <v>227.40157480314963</v>
      </c>
      <c r="H21" s="89">
        <v>1428</v>
      </c>
      <c r="I21" s="115">
        <v>140.68965517241378</v>
      </c>
      <c r="J21" s="89">
        <v>1731</v>
      </c>
      <c r="K21" s="115">
        <v>125.61683599419449</v>
      </c>
      <c r="L21" s="89">
        <v>1202</v>
      </c>
      <c r="M21" s="115">
        <v>89.902767389678388</v>
      </c>
      <c r="N21" s="89">
        <v>1661</v>
      </c>
      <c r="O21" s="115">
        <v>117.30225988700565</v>
      </c>
      <c r="P21" s="89">
        <v>1740</v>
      </c>
      <c r="Q21" s="115">
        <v>132.01820940819425</v>
      </c>
      <c r="R21" s="89">
        <v>1668</v>
      </c>
      <c r="S21" s="115">
        <v>142.9305912596401</v>
      </c>
      <c r="T21" s="89">
        <v>1786</v>
      </c>
      <c r="U21" s="115">
        <v>134.28571428571428</v>
      </c>
      <c r="V21" s="89">
        <v>1824</v>
      </c>
      <c r="W21" s="115">
        <v>80.922803904170365</v>
      </c>
      <c r="X21" s="89">
        <v>2012</v>
      </c>
      <c r="Y21" s="115">
        <v>114.18842224744607</v>
      </c>
      <c r="Z21" s="89">
        <v>1155</v>
      </c>
      <c r="AA21" s="115">
        <v>100.96153846153845</v>
      </c>
      <c r="AB21" s="89">
        <v>19120</v>
      </c>
      <c r="AC21" s="116">
        <v>122.39933422956277</v>
      </c>
      <c r="AD21" s="114" t="s">
        <v>17</v>
      </c>
    </row>
    <row r="22" spans="1:31" customFormat="1" ht="14.1" customHeight="1" x14ac:dyDescent="0.15">
      <c r="A22" s="239"/>
      <c r="B22" s="224"/>
      <c r="C22" s="86" t="s">
        <v>51</v>
      </c>
      <c r="D22" s="95">
        <v>3383</v>
      </c>
      <c r="E22" s="122">
        <v>160.33175355450237</v>
      </c>
      <c r="F22" s="95">
        <v>3880</v>
      </c>
      <c r="G22" s="117">
        <v>213.77410468319559</v>
      </c>
      <c r="H22" s="95">
        <v>3251</v>
      </c>
      <c r="I22" s="117">
        <v>141.04121475054231</v>
      </c>
      <c r="J22" s="95">
        <v>3274</v>
      </c>
      <c r="K22" s="117">
        <v>129.40711462450594</v>
      </c>
      <c r="L22" s="95">
        <v>3748</v>
      </c>
      <c r="M22" s="117">
        <v>130.13888888888889</v>
      </c>
      <c r="N22" s="95">
        <v>2789</v>
      </c>
      <c r="O22" s="117">
        <v>79.708488139468415</v>
      </c>
      <c r="P22" s="95">
        <v>2552</v>
      </c>
      <c r="Q22" s="117">
        <v>48.269339890296955</v>
      </c>
      <c r="R22" s="95">
        <v>2977</v>
      </c>
      <c r="S22" s="117">
        <v>91.37507673419276</v>
      </c>
      <c r="T22" s="95">
        <v>3331</v>
      </c>
      <c r="U22" s="117">
        <v>104.55116133082234</v>
      </c>
      <c r="V22" s="95">
        <v>2645</v>
      </c>
      <c r="W22" s="117">
        <v>57.940854326396497</v>
      </c>
      <c r="X22" s="95">
        <v>3095</v>
      </c>
      <c r="Y22" s="117">
        <v>113.16270566727604</v>
      </c>
      <c r="Z22" s="95">
        <v>2474</v>
      </c>
      <c r="AA22" s="117">
        <v>111.09115401885946</v>
      </c>
      <c r="AB22" s="95">
        <v>37399</v>
      </c>
      <c r="AC22" s="118">
        <v>102.75297414622085</v>
      </c>
      <c r="AD22" s="114" t="s">
        <v>17</v>
      </c>
    </row>
    <row r="23" spans="1:31" customFormat="1" ht="14.1" customHeight="1" x14ac:dyDescent="0.15">
      <c r="A23" s="239"/>
      <c r="B23" s="225"/>
      <c r="C23" s="128" t="s">
        <v>52</v>
      </c>
      <c r="D23" s="98">
        <v>15623</v>
      </c>
      <c r="E23" s="129">
        <v>192.09393827615887</v>
      </c>
      <c r="F23" s="99">
        <v>16089</v>
      </c>
      <c r="G23" s="120">
        <v>186.92924363889858</v>
      </c>
      <c r="H23" s="98">
        <v>15634</v>
      </c>
      <c r="I23" s="120">
        <v>148.2879635777293</v>
      </c>
      <c r="J23" s="100">
        <v>16505</v>
      </c>
      <c r="K23" s="120">
        <v>148.34621607046557</v>
      </c>
      <c r="L23" s="147">
        <v>15619</v>
      </c>
      <c r="M23" s="120">
        <v>123.99968243886947</v>
      </c>
      <c r="N23" s="100">
        <v>13852</v>
      </c>
      <c r="O23" s="120">
        <v>103.96277394175924</v>
      </c>
      <c r="P23" s="100">
        <v>14361</v>
      </c>
      <c r="Q23" s="120">
        <v>85.675933659467844</v>
      </c>
      <c r="R23" s="100">
        <v>12084</v>
      </c>
      <c r="S23" s="120">
        <v>88.879082082965581</v>
      </c>
      <c r="T23" s="100">
        <v>13858</v>
      </c>
      <c r="U23" s="120">
        <v>90.327206361621691</v>
      </c>
      <c r="V23" s="100">
        <v>13684</v>
      </c>
      <c r="W23" s="120">
        <v>69.688327561621506</v>
      </c>
      <c r="X23" s="100">
        <v>14770</v>
      </c>
      <c r="Y23" s="120">
        <v>93.581701831084075</v>
      </c>
      <c r="Z23" s="100">
        <v>14638</v>
      </c>
      <c r="AA23" s="120">
        <v>106.07246376811594</v>
      </c>
      <c r="AB23" s="130">
        <v>176717</v>
      </c>
      <c r="AC23" s="119">
        <v>110.9696825077866</v>
      </c>
      <c r="AD23" s="114" t="s">
        <v>17</v>
      </c>
    </row>
    <row r="24" spans="1:31" customFormat="1" ht="14.1" customHeight="1" x14ac:dyDescent="0.15">
      <c r="A24" s="239"/>
      <c r="B24" s="241" t="s">
        <v>53</v>
      </c>
      <c r="C24" s="226"/>
      <c r="D24" s="101">
        <v>4308</v>
      </c>
      <c r="E24" s="123">
        <v>174.13096200485046</v>
      </c>
      <c r="F24" s="101">
        <v>4300</v>
      </c>
      <c r="G24" s="122">
        <v>132.26699477083974</v>
      </c>
      <c r="H24" s="101">
        <v>4438</v>
      </c>
      <c r="I24" s="122">
        <v>139.20953575909661</v>
      </c>
      <c r="J24" s="101">
        <v>4155</v>
      </c>
      <c r="K24" s="122">
        <v>115.80267558528428</v>
      </c>
      <c r="L24" s="101">
        <v>4799</v>
      </c>
      <c r="M24" s="122">
        <v>120.88161209068009</v>
      </c>
      <c r="N24" s="101">
        <v>2151</v>
      </c>
      <c r="O24" s="122">
        <v>52.850122850122851</v>
      </c>
      <c r="P24" s="101">
        <v>5296</v>
      </c>
      <c r="Q24" s="122">
        <v>117.40190645089781</v>
      </c>
      <c r="R24" s="101">
        <v>3560</v>
      </c>
      <c r="S24" s="122">
        <v>87.404861281610607</v>
      </c>
      <c r="T24" s="101">
        <v>4959</v>
      </c>
      <c r="U24" s="122">
        <v>113.94761029411764</v>
      </c>
      <c r="V24" s="101">
        <v>5436</v>
      </c>
      <c r="W24" s="122">
        <v>102.95454545454545</v>
      </c>
      <c r="X24" s="101">
        <v>6183</v>
      </c>
      <c r="Y24" s="122">
        <v>160.09839461418954</v>
      </c>
      <c r="Z24" s="101">
        <v>4494</v>
      </c>
      <c r="AA24" s="122">
        <v>145.06132989025178</v>
      </c>
      <c r="AB24" s="101">
        <v>54079</v>
      </c>
      <c r="AC24" s="131">
        <v>118.29078898440406</v>
      </c>
      <c r="AD24" s="114"/>
    </row>
    <row r="25" spans="1:31" customFormat="1" ht="14.1" customHeight="1" x14ac:dyDescent="0.15">
      <c r="A25" s="239"/>
      <c r="B25" s="132"/>
      <c r="C25" s="145" t="s">
        <v>66</v>
      </c>
      <c r="D25" s="96">
        <v>1749</v>
      </c>
      <c r="E25" s="123">
        <v>172.82608695652172</v>
      </c>
      <c r="F25" s="96">
        <v>2241</v>
      </c>
      <c r="G25" s="124">
        <v>199.55476402493321</v>
      </c>
      <c r="H25" s="96">
        <v>2728</v>
      </c>
      <c r="I25" s="124">
        <v>213.29163408913212</v>
      </c>
      <c r="J25" s="96">
        <v>1879</v>
      </c>
      <c r="K25" s="124">
        <v>123.94459102902375</v>
      </c>
      <c r="L25" s="96">
        <v>2472</v>
      </c>
      <c r="M25" s="124">
        <v>148.55769230769232</v>
      </c>
      <c r="N25" s="96">
        <v>1758</v>
      </c>
      <c r="O25" s="124">
        <v>88.076152304609224</v>
      </c>
      <c r="P25" s="96">
        <v>2523</v>
      </c>
      <c r="Q25" s="124">
        <v>151.44057623049221</v>
      </c>
      <c r="R25" s="96">
        <v>1402</v>
      </c>
      <c r="S25" s="124">
        <v>67.081339712918663</v>
      </c>
      <c r="T25" s="96">
        <v>2307</v>
      </c>
      <c r="U25" s="124">
        <v>145.64393939393941</v>
      </c>
      <c r="V25" s="96">
        <v>1466</v>
      </c>
      <c r="W25" s="124">
        <v>67.526485490557349</v>
      </c>
      <c r="X25" s="96">
        <v>1611</v>
      </c>
      <c r="Y25" s="124">
        <v>101.06649937264743</v>
      </c>
      <c r="Z25" s="96">
        <v>1260</v>
      </c>
      <c r="AA25" s="124">
        <v>87.5</v>
      </c>
      <c r="AB25" s="96">
        <v>23396</v>
      </c>
      <c r="AC25" s="123">
        <v>122.26809511366605</v>
      </c>
      <c r="AD25" s="114"/>
    </row>
    <row r="26" spans="1:31" customFormat="1" ht="14.1" customHeight="1" x14ac:dyDescent="0.15">
      <c r="A26" s="239"/>
      <c r="B26" s="132"/>
      <c r="C26" s="145" t="s">
        <v>54</v>
      </c>
      <c r="D26" s="96">
        <v>1396</v>
      </c>
      <c r="E26" s="123">
        <v>124.97761862130707</v>
      </c>
      <c r="F26" s="96">
        <v>901</v>
      </c>
      <c r="G26" s="124">
        <v>65.479651162790702</v>
      </c>
      <c r="H26" s="96">
        <v>914</v>
      </c>
      <c r="I26" s="124">
        <v>96.413502109704638</v>
      </c>
      <c r="J26" s="96">
        <v>1523</v>
      </c>
      <c r="K26" s="124">
        <v>138.07796917497734</v>
      </c>
      <c r="L26" s="96">
        <v>818</v>
      </c>
      <c r="M26" s="124">
        <v>58.055358410220016</v>
      </c>
      <c r="N26" s="107">
        <v>-769</v>
      </c>
      <c r="O26" s="124" t="s">
        <v>64</v>
      </c>
      <c r="P26" s="96">
        <v>1653</v>
      </c>
      <c r="Q26" s="124">
        <v>87.045813586097935</v>
      </c>
      <c r="R26" s="96">
        <v>1329</v>
      </c>
      <c r="S26" s="124">
        <v>116.57894736842105</v>
      </c>
      <c r="T26" s="96">
        <v>1757</v>
      </c>
      <c r="U26" s="124">
        <v>100.57240984544936</v>
      </c>
      <c r="V26" s="96">
        <v>2525</v>
      </c>
      <c r="W26" s="124">
        <v>158.90497168030208</v>
      </c>
      <c r="X26" s="96">
        <v>2795</v>
      </c>
      <c r="Y26" s="124">
        <v>247.12643678160919</v>
      </c>
      <c r="Z26" s="96">
        <v>1526</v>
      </c>
      <c r="AA26" s="124">
        <v>195.64102564102564</v>
      </c>
      <c r="AB26" s="96">
        <v>16368</v>
      </c>
      <c r="AC26" s="123">
        <v>105.42995169082126</v>
      </c>
      <c r="AD26" s="114"/>
    </row>
    <row r="27" spans="1:31" customFormat="1" ht="14.1" customHeight="1" x14ac:dyDescent="0.15">
      <c r="A27" s="239"/>
      <c r="B27" s="133"/>
      <c r="C27" s="145" t="s">
        <v>55</v>
      </c>
      <c r="D27" s="96">
        <v>745</v>
      </c>
      <c r="E27" s="123">
        <v>280.0751879699248</v>
      </c>
      <c r="F27" s="96">
        <v>784</v>
      </c>
      <c r="G27" s="124">
        <v>161.31687242798353</v>
      </c>
      <c r="H27" s="96">
        <v>743</v>
      </c>
      <c r="I27" s="124">
        <v>115.55209953343702</v>
      </c>
      <c r="J27" s="96">
        <v>640</v>
      </c>
      <c r="K27" s="124">
        <v>132.50517598343686</v>
      </c>
      <c r="L27" s="96">
        <v>1106</v>
      </c>
      <c r="M27" s="124">
        <v>228.04123711340205</v>
      </c>
      <c r="N27" s="96">
        <v>1126</v>
      </c>
      <c r="O27" s="124">
        <v>176.48902821316614</v>
      </c>
      <c r="P27" s="96">
        <v>978</v>
      </c>
      <c r="Q27" s="124">
        <v>134.52544704264099</v>
      </c>
      <c r="R27" s="96">
        <v>762</v>
      </c>
      <c r="S27" s="124">
        <v>171.23595505617976</v>
      </c>
      <c r="T27" s="96">
        <v>738</v>
      </c>
      <c r="U27" s="124">
        <v>85.023041474654377</v>
      </c>
      <c r="V27" s="96">
        <v>988</v>
      </c>
      <c r="W27" s="124">
        <v>88.214285714285708</v>
      </c>
      <c r="X27" s="96">
        <v>1663</v>
      </c>
      <c r="Y27" s="124">
        <v>171.97518097207859</v>
      </c>
      <c r="Z27" s="96">
        <v>1333</v>
      </c>
      <c r="AA27" s="124">
        <v>171.33676092544988</v>
      </c>
      <c r="AB27" s="96">
        <v>11606</v>
      </c>
      <c r="AC27" s="123">
        <v>146.79989881102961</v>
      </c>
      <c r="AD27" s="114"/>
    </row>
    <row r="28" spans="1:31" customFormat="1" ht="14.1" customHeight="1" x14ac:dyDescent="0.15">
      <c r="A28" s="239"/>
      <c r="B28" s="242" t="s">
        <v>56</v>
      </c>
      <c r="C28" s="226"/>
      <c r="D28" s="96">
        <v>81</v>
      </c>
      <c r="E28" s="123">
        <v>337.5</v>
      </c>
      <c r="F28" s="96">
        <v>78</v>
      </c>
      <c r="G28" s="124">
        <v>73.584905660377359</v>
      </c>
      <c r="H28" s="96">
        <v>81</v>
      </c>
      <c r="I28" s="124">
        <v>71.681415929203538</v>
      </c>
      <c r="J28" s="96">
        <v>43</v>
      </c>
      <c r="K28" s="124">
        <v>172</v>
      </c>
      <c r="L28" s="96">
        <v>86</v>
      </c>
      <c r="M28" s="124">
        <v>64.661654135338338</v>
      </c>
      <c r="N28" s="96">
        <v>332</v>
      </c>
      <c r="O28" s="124">
        <v>349.47368421052636</v>
      </c>
      <c r="P28" s="96">
        <v>86</v>
      </c>
      <c r="Q28" s="124">
        <v>35.390946502057616</v>
      </c>
      <c r="R28" s="96">
        <v>184</v>
      </c>
      <c r="S28" s="124">
        <v>459.99999999999994</v>
      </c>
      <c r="T28" s="96">
        <v>228</v>
      </c>
      <c r="U28" s="124">
        <v>274.69879518072287</v>
      </c>
      <c r="V28" s="96">
        <v>64</v>
      </c>
      <c r="W28" s="124">
        <v>39.751552795031053</v>
      </c>
      <c r="X28" s="96">
        <v>321</v>
      </c>
      <c r="Y28" s="124">
        <v>163.77551020408163</v>
      </c>
      <c r="Z28" s="96">
        <v>45</v>
      </c>
      <c r="AA28" s="124">
        <v>28.125</v>
      </c>
      <c r="AB28" s="96">
        <v>1629</v>
      </c>
      <c r="AC28" s="123">
        <v>118.12907904278462</v>
      </c>
      <c r="AD28" s="114" t="s">
        <v>17</v>
      </c>
    </row>
    <row r="29" spans="1:31" customFormat="1" ht="14.1" customHeight="1" x14ac:dyDescent="0.15">
      <c r="A29" s="239"/>
      <c r="B29" s="243" t="s">
        <v>57</v>
      </c>
      <c r="C29" s="243"/>
      <c r="D29" s="102">
        <v>400</v>
      </c>
      <c r="E29" s="123">
        <v>275.86206896551727</v>
      </c>
      <c r="F29" s="102">
        <v>180</v>
      </c>
      <c r="G29" s="134">
        <v>92.783505154639172</v>
      </c>
      <c r="H29" s="102">
        <v>-625</v>
      </c>
      <c r="I29" s="134" t="s">
        <v>64</v>
      </c>
      <c r="J29" s="146">
        <v>-16</v>
      </c>
      <c r="K29" s="134" t="s">
        <v>64</v>
      </c>
      <c r="L29" s="102">
        <v>6</v>
      </c>
      <c r="M29" s="134">
        <v>1.6759776536312849</v>
      </c>
      <c r="N29" s="146">
        <v>-1235</v>
      </c>
      <c r="O29" s="134" t="s">
        <v>64</v>
      </c>
      <c r="P29" s="102">
        <v>8</v>
      </c>
      <c r="Q29" s="134">
        <v>2.2408963585434174</v>
      </c>
      <c r="R29" s="146">
        <v>-11</v>
      </c>
      <c r="S29" s="134" t="s">
        <v>64</v>
      </c>
      <c r="T29" s="146">
        <v>-81</v>
      </c>
      <c r="U29" s="134" t="s">
        <v>64</v>
      </c>
      <c r="V29" s="102">
        <v>12</v>
      </c>
      <c r="W29" s="134">
        <v>3.2608695652173911</v>
      </c>
      <c r="X29" s="146">
        <v>-84</v>
      </c>
      <c r="Y29" s="134" t="s">
        <v>64</v>
      </c>
      <c r="Z29" s="102">
        <v>112</v>
      </c>
      <c r="AA29" s="134">
        <v>26.540284360189574</v>
      </c>
      <c r="AB29" s="146">
        <v>-1334</v>
      </c>
      <c r="AC29" s="135" t="s">
        <v>64</v>
      </c>
      <c r="AD29" s="114" t="s">
        <v>17</v>
      </c>
      <c r="AE29" s="103"/>
    </row>
    <row r="30" spans="1:31" customFormat="1" ht="14.1" customHeight="1" x14ac:dyDescent="0.15">
      <c r="A30" s="240"/>
      <c r="B30" s="227" t="s">
        <v>21</v>
      </c>
      <c r="C30" s="227"/>
      <c r="D30" s="97">
        <v>20412</v>
      </c>
      <c r="E30" s="119">
        <v>189.42093541202672</v>
      </c>
      <c r="F30" s="97">
        <v>20647</v>
      </c>
      <c r="G30" s="125">
        <v>169.82233920052641</v>
      </c>
      <c r="H30" s="97">
        <v>19528</v>
      </c>
      <c r="I30" s="125">
        <v>138.94976519140459</v>
      </c>
      <c r="J30" s="97">
        <v>20687</v>
      </c>
      <c r="K30" s="125">
        <v>138.24512162523391</v>
      </c>
      <c r="L30" s="97">
        <v>20510</v>
      </c>
      <c r="M30" s="125">
        <v>120.24388813976668</v>
      </c>
      <c r="N30" s="97">
        <v>15100</v>
      </c>
      <c r="O30" s="125">
        <v>83.163518202346197</v>
      </c>
      <c r="P30" s="97">
        <v>19751</v>
      </c>
      <c r="Q30" s="125">
        <v>90.298541580944544</v>
      </c>
      <c r="R30" s="97">
        <v>15817</v>
      </c>
      <c r="S30" s="125">
        <v>87.965074245036419</v>
      </c>
      <c r="T30" s="97">
        <v>18964</v>
      </c>
      <c r="U30" s="125">
        <v>93.469367637636154</v>
      </c>
      <c r="V30" s="97">
        <v>19196</v>
      </c>
      <c r="W30" s="125">
        <v>75.441147573197085</v>
      </c>
      <c r="X30" s="97">
        <v>21190</v>
      </c>
      <c r="Y30" s="125">
        <v>103.55275375067194</v>
      </c>
      <c r="Z30" s="97">
        <v>19289</v>
      </c>
      <c r="AA30" s="125">
        <v>110.34897025171624</v>
      </c>
      <c r="AB30" s="97">
        <v>231091</v>
      </c>
      <c r="AC30" s="126">
        <v>109.67930250549367</v>
      </c>
      <c r="AD30" s="114" t="s">
        <v>17</v>
      </c>
      <c r="AE30" s="103"/>
    </row>
    <row r="31" spans="1:31" customFormat="1" ht="14.1" customHeight="1" x14ac:dyDescent="0.15">
      <c r="A31" s="223" t="s">
        <v>29</v>
      </c>
      <c r="B31" s="226" t="s">
        <v>30</v>
      </c>
      <c r="C31" s="227"/>
      <c r="D31" s="61">
        <v>26887</v>
      </c>
      <c r="E31" s="112">
        <v>226.97112949518825</v>
      </c>
      <c r="F31" s="61">
        <v>22965</v>
      </c>
      <c r="G31" s="112">
        <v>152.52042239489938</v>
      </c>
      <c r="H31" s="61">
        <v>30070</v>
      </c>
      <c r="I31" s="112">
        <v>159.95531677216874</v>
      </c>
      <c r="J31" s="61">
        <v>27206</v>
      </c>
      <c r="K31" s="112">
        <v>152.15032716291034</v>
      </c>
      <c r="L31" s="61">
        <v>30822</v>
      </c>
      <c r="M31" s="112">
        <v>160.79924874791317</v>
      </c>
      <c r="N31" s="61">
        <v>24422</v>
      </c>
      <c r="O31" s="112">
        <v>114.38875878220141</v>
      </c>
      <c r="P31" s="61">
        <v>22721</v>
      </c>
      <c r="Q31" s="112">
        <v>102.37912855404858</v>
      </c>
      <c r="R31" s="61">
        <v>22841</v>
      </c>
      <c r="S31" s="112">
        <v>102.54556882463859</v>
      </c>
      <c r="T31" s="61">
        <v>27587</v>
      </c>
      <c r="U31" s="112">
        <v>114.30761581171791</v>
      </c>
      <c r="V31" s="61">
        <v>27401</v>
      </c>
      <c r="W31" s="112">
        <v>97.651461154668567</v>
      </c>
      <c r="X31" s="61">
        <v>22418</v>
      </c>
      <c r="Y31" s="112">
        <v>84.807444957252017</v>
      </c>
      <c r="Z31" s="61">
        <v>26564</v>
      </c>
      <c r="AA31" s="112">
        <v>105.97199505325727</v>
      </c>
      <c r="AB31" s="61">
        <v>311904</v>
      </c>
      <c r="AC31" s="121">
        <v>123.64238909392182</v>
      </c>
      <c r="AD31" s="114" t="s">
        <v>17</v>
      </c>
      <c r="AE31" s="103"/>
    </row>
    <row r="32" spans="1:31" customFormat="1" ht="14.1" customHeight="1" x14ac:dyDescent="0.15">
      <c r="A32" s="224"/>
      <c r="B32" s="226" t="s">
        <v>31</v>
      </c>
      <c r="C32" s="227"/>
      <c r="D32" s="89">
        <v>1121</v>
      </c>
      <c r="E32" s="112">
        <v>90.257648953301128</v>
      </c>
      <c r="F32" s="89">
        <v>1855</v>
      </c>
      <c r="G32" s="115">
        <v>199.24812030075188</v>
      </c>
      <c r="H32" s="89">
        <v>1455</v>
      </c>
      <c r="I32" s="115">
        <v>96.166556510244547</v>
      </c>
      <c r="J32" s="89">
        <v>1667</v>
      </c>
      <c r="K32" s="115">
        <v>150.18018018018017</v>
      </c>
      <c r="L32" s="89">
        <v>1219</v>
      </c>
      <c r="M32" s="115">
        <v>100.24671052631579</v>
      </c>
      <c r="N32" s="89">
        <v>1526</v>
      </c>
      <c r="O32" s="115">
        <v>121.88498402555909</v>
      </c>
      <c r="P32" s="89">
        <v>1879</v>
      </c>
      <c r="Q32" s="115">
        <v>125.35023348899266</v>
      </c>
      <c r="R32" s="89">
        <v>1598</v>
      </c>
      <c r="S32" s="115">
        <v>112.85310734463276</v>
      </c>
      <c r="T32" s="89">
        <v>1012</v>
      </c>
      <c r="U32" s="115">
        <v>56.004427227448808</v>
      </c>
      <c r="V32" s="89">
        <v>1202</v>
      </c>
      <c r="W32" s="115">
        <v>118.42364532019704</v>
      </c>
      <c r="X32" s="89">
        <v>987</v>
      </c>
      <c r="Y32" s="115">
        <v>59.35057125676488</v>
      </c>
      <c r="Z32" s="89">
        <v>1716</v>
      </c>
      <c r="AA32" s="115">
        <v>172.98387096774192</v>
      </c>
      <c r="AB32" s="89">
        <v>17237</v>
      </c>
      <c r="AC32" s="116">
        <v>110.09836484414922</v>
      </c>
      <c r="AD32" s="114" t="s">
        <v>17</v>
      </c>
      <c r="AE32" s="103"/>
    </row>
    <row r="33" spans="1:31" customFormat="1" ht="14.1" customHeight="1" x14ac:dyDescent="0.15">
      <c r="A33" s="224"/>
      <c r="B33" s="226" t="s">
        <v>32</v>
      </c>
      <c r="C33" s="227"/>
      <c r="D33" s="104">
        <v>1403</v>
      </c>
      <c r="E33" s="122">
        <v>140.72216649949848</v>
      </c>
      <c r="F33" s="104">
        <v>572</v>
      </c>
      <c r="G33" s="136">
        <v>29.393627954779035</v>
      </c>
      <c r="H33" s="104">
        <v>1305</v>
      </c>
      <c r="I33" s="136">
        <v>124.04942965779469</v>
      </c>
      <c r="J33" s="104">
        <v>2051</v>
      </c>
      <c r="K33" s="136">
        <v>233.86545039908779</v>
      </c>
      <c r="L33" s="104">
        <v>989</v>
      </c>
      <c r="M33" s="136">
        <v>60.012135922330103</v>
      </c>
      <c r="N33" s="104">
        <v>1272</v>
      </c>
      <c r="O33" s="136">
        <v>68.387096774193552</v>
      </c>
      <c r="P33" s="104">
        <v>1270</v>
      </c>
      <c r="Q33" s="136">
        <v>585.25345622119812</v>
      </c>
      <c r="R33" s="104">
        <v>1016</v>
      </c>
      <c r="S33" s="136">
        <v>144.72934472934475</v>
      </c>
      <c r="T33" s="104">
        <v>1545</v>
      </c>
      <c r="U33" s="136">
        <v>144.79850046860355</v>
      </c>
      <c r="V33" s="104">
        <v>1409</v>
      </c>
      <c r="W33" s="136">
        <v>104.83630952380953</v>
      </c>
      <c r="X33" s="104">
        <v>930</v>
      </c>
      <c r="Y33" s="136">
        <v>75.54833468724614</v>
      </c>
      <c r="Z33" s="104">
        <v>1574</v>
      </c>
      <c r="AA33" s="136">
        <v>97.582145071295727</v>
      </c>
      <c r="AB33" s="104">
        <v>15336</v>
      </c>
      <c r="AC33" s="137">
        <v>105.37309330768174</v>
      </c>
      <c r="AD33" s="114" t="s">
        <v>17</v>
      </c>
      <c r="AE33" s="103"/>
    </row>
    <row r="34" spans="1:31" customFormat="1" ht="14.1" customHeight="1" x14ac:dyDescent="0.15">
      <c r="A34" s="225"/>
      <c r="B34" s="227" t="s">
        <v>21</v>
      </c>
      <c r="C34" s="227"/>
      <c r="D34" s="93">
        <v>29411</v>
      </c>
      <c r="E34" s="119">
        <v>208.81079162229321</v>
      </c>
      <c r="F34" s="93">
        <v>25392</v>
      </c>
      <c r="G34" s="125">
        <v>141.58581465373035</v>
      </c>
      <c r="H34" s="93">
        <v>32830</v>
      </c>
      <c r="I34" s="125">
        <v>153.6697247706422</v>
      </c>
      <c r="J34" s="93">
        <v>30924</v>
      </c>
      <c r="K34" s="125">
        <v>155.6472719951681</v>
      </c>
      <c r="L34" s="93">
        <v>33030</v>
      </c>
      <c r="M34" s="125">
        <v>149.91830065359477</v>
      </c>
      <c r="N34" s="93">
        <v>27220</v>
      </c>
      <c r="O34" s="125">
        <v>111.27463003842695</v>
      </c>
      <c r="P34" s="93">
        <v>25870</v>
      </c>
      <c r="Q34" s="125">
        <v>108.2019323267389</v>
      </c>
      <c r="R34" s="93">
        <v>25455</v>
      </c>
      <c r="S34" s="125">
        <v>104.35798622499179</v>
      </c>
      <c r="T34" s="93">
        <v>30144</v>
      </c>
      <c r="U34" s="125">
        <v>111.61137440758293</v>
      </c>
      <c r="V34" s="93">
        <v>30012</v>
      </c>
      <c r="W34" s="125">
        <v>98.662020447746485</v>
      </c>
      <c r="X34" s="93">
        <v>24335</v>
      </c>
      <c r="Y34" s="125">
        <v>82.975313693398803</v>
      </c>
      <c r="Z34" s="93">
        <v>29854</v>
      </c>
      <c r="AA34" s="125">
        <v>107.88522694420352</v>
      </c>
      <c r="AB34" s="93">
        <v>344477</v>
      </c>
      <c r="AC34" s="126">
        <v>121.95041649998406</v>
      </c>
      <c r="AD34" s="114" t="s">
        <v>17</v>
      </c>
      <c r="AE34" s="103"/>
    </row>
    <row r="35" spans="1:31" customFormat="1" ht="14.1" customHeight="1" x14ac:dyDescent="0.15">
      <c r="A35" s="223" t="s">
        <v>33</v>
      </c>
      <c r="B35" s="226" t="s">
        <v>34</v>
      </c>
      <c r="C35" s="227"/>
      <c r="D35" s="61">
        <v>614</v>
      </c>
      <c r="E35" s="112">
        <v>128.99159663865547</v>
      </c>
      <c r="F35" s="61">
        <v>569</v>
      </c>
      <c r="G35" s="112">
        <v>139.11980440097801</v>
      </c>
      <c r="H35" s="61">
        <v>578</v>
      </c>
      <c r="I35" s="112">
        <v>93.983739837398375</v>
      </c>
      <c r="J35" s="105">
        <v>749</v>
      </c>
      <c r="K35" s="112">
        <v>143.76199616122841</v>
      </c>
      <c r="L35" s="61">
        <v>721</v>
      </c>
      <c r="M35" s="112">
        <v>188.25065274151436</v>
      </c>
      <c r="N35" s="61">
        <v>690</v>
      </c>
      <c r="O35" s="112">
        <v>95.56786703601108</v>
      </c>
      <c r="P35" s="61">
        <v>1045</v>
      </c>
      <c r="Q35" s="112">
        <v>131.94444444444443</v>
      </c>
      <c r="R35" s="61">
        <v>1171</v>
      </c>
      <c r="S35" s="112">
        <v>66.761687571265682</v>
      </c>
      <c r="T35" s="61">
        <v>817</v>
      </c>
      <c r="U35" s="112">
        <v>107.64163372859026</v>
      </c>
      <c r="V35" s="61">
        <v>903</v>
      </c>
      <c r="W35" s="112">
        <v>113.58490566037736</v>
      </c>
      <c r="X35" s="61">
        <v>496</v>
      </c>
      <c r="Y35" s="112">
        <v>64.499349804941488</v>
      </c>
      <c r="Z35" s="61">
        <v>502</v>
      </c>
      <c r="AA35" s="112">
        <v>60.264105642256908</v>
      </c>
      <c r="AB35" s="61">
        <v>8855</v>
      </c>
      <c r="AC35" s="121">
        <v>100.30584503851384</v>
      </c>
      <c r="AD35" s="114" t="s">
        <v>17</v>
      </c>
      <c r="AE35" s="103"/>
    </row>
    <row r="36" spans="1:31" customFormat="1" ht="14.1" customHeight="1" x14ac:dyDescent="0.15">
      <c r="A36" s="224"/>
      <c r="B36" s="226" t="s">
        <v>20</v>
      </c>
      <c r="C36" s="227"/>
      <c r="D36" s="104">
        <v>85</v>
      </c>
      <c r="E36" s="122">
        <v>197.67441860465115</v>
      </c>
      <c r="F36" s="104">
        <v>112</v>
      </c>
      <c r="G36" s="136">
        <v>215.38461538461539</v>
      </c>
      <c r="H36" s="104">
        <v>119</v>
      </c>
      <c r="I36" s="136">
        <v>95.199999999999989</v>
      </c>
      <c r="J36" s="104">
        <v>89</v>
      </c>
      <c r="K36" s="136">
        <v>222.5</v>
      </c>
      <c r="L36" s="104">
        <v>42</v>
      </c>
      <c r="M36" s="136">
        <v>52.5</v>
      </c>
      <c r="N36" s="104">
        <v>161</v>
      </c>
      <c r="O36" s="136">
        <v>182.95454545454547</v>
      </c>
      <c r="P36" s="104">
        <v>236</v>
      </c>
      <c r="Q36" s="136">
        <v>205.21739130434784</v>
      </c>
      <c r="R36" s="104">
        <v>38</v>
      </c>
      <c r="S36" s="136">
        <v>24.516129032258064</v>
      </c>
      <c r="T36" s="104">
        <v>220</v>
      </c>
      <c r="U36" s="136">
        <v>785.71428571428567</v>
      </c>
      <c r="V36" s="104">
        <v>101</v>
      </c>
      <c r="W36" s="136">
        <v>124.69135802469135</v>
      </c>
      <c r="X36" s="104">
        <v>19</v>
      </c>
      <c r="Y36" s="136">
        <v>18.811881188118811</v>
      </c>
      <c r="Z36" s="104">
        <v>44</v>
      </c>
      <c r="AA36" s="136">
        <v>51.162790697674424</v>
      </c>
      <c r="AB36" s="104">
        <v>1266</v>
      </c>
      <c r="AC36" s="137">
        <v>127.36418511066398</v>
      </c>
      <c r="AD36" s="114" t="s">
        <v>17</v>
      </c>
      <c r="AE36" s="103"/>
    </row>
    <row r="37" spans="1:31" customFormat="1" ht="14.1" customHeight="1" x14ac:dyDescent="0.15">
      <c r="A37" s="225"/>
      <c r="B37" s="227" t="s">
        <v>21</v>
      </c>
      <c r="C37" s="227"/>
      <c r="D37" s="93">
        <v>699</v>
      </c>
      <c r="E37" s="119">
        <v>134.68208092485548</v>
      </c>
      <c r="F37" s="93">
        <v>681</v>
      </c>
      <c r="G37" s="125">
        <v>147.72234273318873</v>
      </c>
      <c r="H37" s="93">
        <v>697</v>
      </c>
      <c r="I37" s="125">
        <v>94.189189189189193</v>
      </c>
      <c r="J37" s="106">
        <v>838</v>
      </c>
      <c r="K37" s="125">
        <v>149.37611408199643</v>
      </c>
      <c r="L37" s="93">
        <v>763</v>
      </c>
      <c r="M37" s="125">
        <v>164.79481641468684</v>
      </c>
      <c r="N37" s="93">
        <v>851</v>
      </c>
      <c r="O37" s="125">
        <v>105.06172839506173</v>
      </c>
      <c r="P37" s="93">
        <v>1281</v>
      </c>
      <c r="Q37" s="125">
        <v>141.2348401323043</v>
      </c>
      <c r="R37" s="93">
        <v>1209</v>
      </c>
      <c r="S37" s="125">
        <v>63.331587218438976</v>
      </c>
      <c r="T37" s="93">
        <v>1037</v>
      </c>
      <c r="U37" s="125">
        <v>131.76620076238882</v>
      </c>
      <c r="V37" s="93">
        <v>1004</v>
      </c>
      <c r="W37" s="125">
        <v>114.61187214611871</v>
      </c>
      <c r="X37" s="93">
        <v>515</v>
      </c>
      <c r="Y37" s="125">
        <v>59.195402298850574</v>
      </c>
      <c r="Z37" s="93">
        <v>546</v>
      </c>
      <c r="AA37" s="125">
        <v>59.412404787812847</v>
      </c>
      <c r="AB37" s="93">
        <v>10121</v>
      </c>
      <c r="AC37" s="126">
        <v>103.04418652005702</v>
      </c>
      <c r="AD37" s="114" t="s">
        <v>17</v>
      </c>
      <c r="AE37" s="103"/>
    </row>
    <row r="38" spans="1:31" customFormat="1" ht="14.1" customHeight="1" x14ac:dyDescent="0.15">
      <c r="A38" s="230" t="s">
        <v>58</v>
      </c>
      <c r="B38" s="233" t="s">
        <v>35</v>
      </c>
      <c r="C38" s="234"/>
      <c r="D38" s="61">
        <v>380</v>
      </c>
      <c r="E38" s="112">
        <v>50.734312416555404</v>
      </c>
      <c r="F38" s="61">
        <v>594</v>
      </c>
      <c r="G38" s="112">
        <v>126.38297872340425</v>
      </c>
      <c r="H38" s="61">
        <v>818</v>
      </c>
      <c r="I38" s="112">
        <v>188.04597701149424</v>
      </c>
      <c r="J38" s="61">
        <v>1084</v>
      </c>
      <c r="K38" s="112">
        <v>479.64601769911502</v>
      </c>
      <c r="L38" s="61">
        <v>521</v>
      </c>
      <c r="M38" s="112">
        <v>84.715447154471548</v>
      </c>
      <c r="N38" s="61">
        <v>517</v>
      </c>
      <c r="O38" s="112">
        <v>88.074957410562178</v>
      </c>
      <c r="P38" s="61">
        <v>931</v>
      </c>
      <c r="Q38" s="112">
        <v>191.56378600823047</v>
      </c>
      <c r="R38" s="61">
        <v>1037</v>
      </c>
      <c r="S38" s="112">
        <v>169.72176759410803</v>
      </c>
      <c r="T38" s="61">
        <v>459</v>
      </c>
      <c r="U38" s="112">
        <v>66.715116279069761</v>
      </c>
      <c r="V38" s="61">
        <v>914</v>
      </c>
      <c r="W38" s="112">
        <v>150.32894736842107</v>
      </c>
      <c r="X38" s="61">
        <v>595</v>
      </c>
      <c r="Y38" s="112">
        <v>119.23847695390781</v>
      </c>
      <c r="Z38" s="61">
        <v>727</v>
      </c>
      <c r="AA38" s="112">
        <v>123.4295415959253</v>
      </c>
      <c r="AB38" s="61">
        <v>8577</v>
      </c>
      <c r="AC38" s="121">
        <v>130.68718573822946</v>
      </c>
      <c r="AD38" s="114" t="s">
        <v>17</v>
      </c>
      <c r="AE38" s="103"/>
    </row>
    <row r="39" spans="1:31" customFormat="1" ht="14.1" customHeight="1" x14ac:dyDescent="0.15">
      <c r="A39" s="231"/>
      <c r="B39" s="226" t="s">
        <v>20</v>
      </c>
      <c r="C39" s="227"/>
      <c r="D39" s="104">
        <v>86</v>
      </c>
      <c r="E39" s="122">
        <v>245.71428571428572</v>
      </c>
      <c r="F39" s="104">
        <v>259</v>
      </c>
      <c r="G39" s="136">
        <v>1126.086956521739</v>
      </c>
      <c r="H39" s="104">
        <v>21</v>
      </c>
      <c r="I39" s="136">
        <v>16.666666666666664</v>
      </c>
      <c r="J39" s="104">
        <v>125</v>
      </c>
      <c r="K39" s="136">
        <v>79.113924050632917</v>
      </c>
      <c r="L39" s="104">
        <v>136</v>
      </c>
      <c r="M39" s="136">
        <v>202.98507462686567</v>
      </c>
      <c r="N39" s="104">
        <v>87</v>
      </c>
      <c r="O39" s="136">
        <v>51.479289940828401</v>
      </c>
      <c r="P39" s="104">
        <v>48</v>
      </c>
      <c r="Q39" s="136">
        <v>55.813953488372093</v>
      </c>
      <c r="R39" s="104">
        <v>114</v>
      </c>
      <c r="S39" s="136">
        <v>104.58715596330275</v>
      </c>
      <c r="T39" s="104">
        <v>152</v>
      </c>
      <c r="U39" s="136">
        <v>129.91452991452991</v>
      </c>
      <c r="V39" s="104">
        <v>67</v>
      </c>
      <c r="W39" s="136">
        <v>62.616822429906534</v>
      </c>
      <c r="X39" s="104">
        <v>30</v>
      </c>
      <c r="Y39" s="136">
        <v>7.7720207253886011</v>
      </c>
      <c r="Z39" s="104">
        <v>31</v>
      </c>
      <c r="AA39" s="136">
        <v>1550</v>
      </c>
      <c r="AB39" s="104">
        <v>1156</v>
      </c>
      <c r="AC39" s="137">
        <v>83.465703971119126</v>
      </c>
      <c r="AD39" s="114" t="s">
        <v>17</v>
      </c>
      <c r="AE39" s="103"/>
    </row>
    <row r="40" spans="1:31" customFormat="1" ht="14.1" customHeight="1" x14ac:dyDescent="0.15">
      <c r="A40" s="232"/>
      <c r="B40" s="227" t="s">
        <v>21</v>
      </c>
      <c r="C40" s="227"/>
      <c r="D40" s="93">
        <v>466</v>
      </c>
      <c r="E40" s="119">
        <v>59.438775510204081</v>
      </c>
      <c r="F40" s="93">
        <v>853</v>
      </c>
      <c r="G40" s="125">
        <v>173.02231237322516</v>
      </c>
      <c r="H40" s="93">
        <v>839</v>
      </c>
      <c r="I40" s="125">
        <v>149.55436720142603</v>
      </c>
      <c r="J40" s="93">
        <v>1209</v>
      </c>
      <c r="K40" s="125">
        <v>314.84375</v>
      </c>
      <c r="L40" s="93">
        <v>657</v>
      </c>
      <c r="M40" s="125">
        <v>96.334310850439891</v>
      </c>
      <c r="N40" s="93">
        <v>604</v>
      </c>
      <c r="O40" s="125">
        <v>79.894179894179899</v>
      </c>
      <c r="P40" s="93">
        <v>979</v>
      </c>
      <c r="Q40" s="125">
        <v>171.15384615384613</v>
      </c>
      <c r="R40" s="93">
        <v>1151</v>
      </c>
      <c r="S40" s="125">
        <v>159.86111111111111</v>
      </c>
      <c r="T40" s="93">
        <v>611</v>
      </c>
      <c r="U40" s="125">
        <v>75.900621118012424</v>
      </c>
      <c r="V40" s="93">
        <v>981</v>
      </c>
      <c r="W40" s="125">
        <v>137.2027972027972</v>
      </c>
      <c r="X40" s="93">
        <v>625</v>
      </c>
      <c r="Y40" s="125">
        <v>70.621468926553675</v>
      </c>
      <c r="Z40" s="93">
        <v>758</v>
      </c>
      <c r="AA40" s="125">
        <v>128.25719120135363</v>
      </c>
      <c r="AB40" s="93">
        <v>9733</v>
      </c>
      <c r="AC40" s="126">
        <v>122.45848012078511</v>
      </c>
      <c r="AD40" s="114" t="s">
        <v>17</v>
      </c>
      <c r="AE40" s="103"/>
    </row>
    <row r="41" spans="1:31" customFormat="1" ht="14.1" customHeight="1" x14ac:dyDescent="0.15">
      <c r="A41" s="235" t="s">
        <v>67</v>
      </c>
      <c r="B41" s="236"/>
      <c r="C41" s="237"/>
      <c r="D41" s="96">
        <v>176</v>
      </c>
      <c r="E41" s="122">
        <v>71.836734693877546</v>
      </c>
      <c r="F41" s="96">
        <v>269</v>
      </c>
      <c r="G41" s="124">
        <v>103.86100386100385</v>
      </c>
      <c r="H41" s="96">
        <v>252</v>
      </c>
      <c r="I41" s="124">
        <v>162.58064516129031</v>
      </c>
      <c r="J41" s="96">
        <v>127</v>
      </c>
      <c r="K41" s="124">
        <v>33.421052631578945</v>
      </c>
      <c r="L41" s="96">
        <v>558</v>
      </c>
      <c r="M41" s="124">
        <v>1360.9756097560976</v>
      </c>
      <c r="N41" s="96">
        <v>641</v>
      </c>
      <c r="O41" s="124">
        <v>424.50331125827813</v>
      </c>
      <c r="P41" s="96">
        <v>104</v>
      </c>
      <c r="Q41" s="124">
        <v>57.777777777777771</v>
      </c>
      <c r="R41" s="96">
        <v>174</v>
      </c>
      <c r="S41" s="124">
        <v>55.591054313099043</v>
      </c>
      <c r="T41" s="96">
        <v>88</v>
      </c>
      <c r="U41" s="124">
        <v>72.727272727272734</v>
      </c>
      <c r="V41" s="96">
        <v>411</v>
      </c>
      <c r="W41" s="124">
        <v>188.53211009174311</v>
      </c>
      <c r="X41" s="96">
        <v>49</v>
      </c>
      <c r="Y41" s="124">
        <v>44.954128440366972</v>
      </c>
      <c r="Z41" s="96">
        <v>145</v>
      </c>
      <c r="AA41" s="124">
        <v>237.70491803278691</v>
      </c>
      <c r="AB41" s="96">
        <v>2994</v>
      </c>
      <c r="AC41" s="123">
        <v>134.07971339005823</v>
      </c>
      <c r="AD41" s="114"/>
      <c r="AE41" s="103"/>
    </row>
    <row r="42" spans="1:31" customFormat="1" ht="14.1" customHeight="1" x14ac:dyDescent="0.15">
      <c r="A42" s="235" t="s">
        <v>60</v>
      </c>
      <c r="B42" s="236"/>
      <c r="C42" s="237"/>
      <c r="D42" s="96">
        <v>54</v>
      </c>
      <c r="E42" s="123">
        <v>25.471698113207548</v>
      </c>
      <c r="F42" s="107">
        <v>20</v>
      </c>
      <c r="G42" s="124" t="s">
        <v>64</v>
      </c>
      <c r="H42" s="96">
        <v>7</v>
      </c>
      <c r="I42" s="124">
        <v>15.909090909090908</v>
      </c>
      <c r="J42" s="96">
        <v>92</v>
      </c>
      <c r="K42" s="124">
        <v>85.18518518518519</v>
      </c>
      <c r="L42" s="107">
        <v>0</v>
      </c>
      <c r="M42" s="124" t="s">
        <v>64</v>
      </c>
      <c r="N42" s="96">
        <v>38</v>
      </c>
      <c r="O42" s="124">
        <v>422.22222222222223</v>
      </c>
      <c r="P42" s="96">
        <v>54</v>
      </c>
      <c r="Q42" s="124">
        <v>675</v>
      </c>
      <c r="R42" s="96">
        <v>20</v>
      </c>
      <c r="S42" s="124">
        <v>27.397260273972602</v>
      </c>
      <c r="T42" s="96">
        <v>85</v>
      </c>
      <c r="U42" s="124">
        <v>72.033898305084747</v>
      </c>
      <c r="V42" s="96">
        <v>249</v>
      </c>
      <c r="W42" s="124">
        <v>366.1764705882353</v>
      </c>
      <c r="X42" s="96">
        <v>103</v>
      </c>
      <c r="Y42" s="124">
        <v>447.82608695652175</v>
      </c>
      <c r="Z42" s="96">
        <v>558</v>
      </c>
      <c r="AA42" s="124" t="s">
        <v>64</v>
      </c>
      <c r="AB42" s="96">
        <v>1280</v>
      </c>
      <c r="AC42" s="123">
        <v>193.93939393939394</v>
      </c>
      <c r="AD42" s="114"/>
      <c r="AE42" s="103"/>
    </row>
    <row r="43" spans="1:31" customFormat="1" ht="14.1" customHeight="1" x14ac:dyDescent="0.15">
      <c r="A43" s="138" t="s">
        <v>36</v>
      </c>
      <c r="B43" s="139"/>
      <c r="C43" s="140" t="s">
        <v>37</v>
      </c>
      <c r="D43" s="96">
        <v>98749</v>
      </c>
      <c r="E43" s="124">
        <v>158.70431680113143</v>
      </c>
      <c r="F43" s="96">
        <v>90139</v>
      </c>
      <c r="G43" s="124">
        <v>119.98855210787642</v>
      </c>
      <c r="H43" s="96">
        <v>106024</v>
      </c>
      <c r="I43" s="124">
        <v>121.32419412054149</v>
      </c>
      <c r="J43" s="96">
        <v>101818</v>
      </c>
      <c r="K43" s="124">
        <v>115.83917356876307</v>
      </c>
      <c r="L43" s="96">
        <v>103853</v>
      </c>
      <c r="M43" s="124">
        <v>114.48524467275914</v>
      </c>
      <c r="N43" s="96">
        <v>96059</v>
      </c>
      <c r="O43" s="124">
        <v>109.87589362310553</v>
      </c>
      <c r="P43" s="96">
        <v>90442</v>
      </c>
      <c r="Q43" s="124">
        <v>100.94198531217215</v>
      </c>
      <c r="R43" s="96">
        <v>87552</v>
      </c>
      <c r="S43" s="124">
        <v>107.6529608498918</v>
      </c>
      <c r="T43" s="96">
        <v>98429</v>
      </c>
      <c r="U43" s="124">
        <v>113.08998575302174</v>
      </c>
      <c r="V43" s="96">
        <v>96502</v>
      </c>
      <c r="W43" s="124">
        <v>97.542781478374252</v>
      </c>
      <c r="X43" s="96">
        <v>88521</v>
      </c>
      <c r="Y43" s="124">
        <v>92.789308176100633</v>
      </c>
      <c r="Z43" s="96">
        <v>98282</v>
      </c>
      <c r="AA43" s="124">
        <v>111.64349327517267</v>
      </c>
      <c r="AB43" s="96">
        <v>1156370</v>
      </c>
      <c r="AC43" s="123">
        <v>112.14970492534636</v>
      </c>
      <c r="AD43" s="114" t="s">
        <v>17</v>
      </c>
    </row>
    <row r="44" spans="1:31" customFormat="1" ht="14.1" customHeight="1" x14ac:dyDescent="0.15">
      <c r="A44" s="141"/>
      <c r="B44" s="228" t="s">
        <v>38</v>
      </c>
      <c r="C44" s="229"/>
      <c r="D44" s="97">
        <v>97907</v>
      </c>
      <c r="E44" s="126">
        <v>158.5795270489148</v>
      </c>
      <c r="F44" s="108">
        <v>89315</v>
      </c>
      <c r="G44" s="125">
        <v>119.94708710483199</v>
      </c>
      <c r="H44" s="108">
        <v>105085</v>
      </c>
      <c r="I44" s="125">
        <v>121.02105214667405</v>
      </c>
      <c r="J44" s="108">
        <v>100547</v>
      </c>
      <c r="K44" s="125">
        <v>115.14641380652992</v>
      </c>
      <c r="L44" s="109">
        <v>103038</v>
      </c>
      <c r="M44" s="125">
        <v>114.35452366154666</v>
      </c>
      <c r="N44" s="108">
        <v>95149</v>
      </c>
      <c r="O44" s="125">
        <v>109.46102962323843</v>
      </c>
      <c r="P44" s="108">
        <v>89592</v>
      </c>
      <c r="Q44" s="125">
        <v>100.45973402704583</v>
      </c>
      <c r="R44" s="108">
        <v>85773</v>
      </c>
      <c r="S44" s="125">
        <v>106.49078155068594</v>
      </c>
      <c r="T44" s="108">
        <v>97589</v>
      </c>
      <c r="U44" s="125">
        <v>112.77141569502062</v>
      </c>
      <c r="V44" s="108">
        <v>95583</v>
      </c>
      <c r="W44" s="125">
        <v>97.645268061457983</v>
      </c>
      <c r="X44" s="108">
        <v>87347</v>
      </c>
      <c r="Y44" s="125">
        <v>92.5041037860736</v>
      </c>
      <c r="Z44" s="108">
        <v>97130</v>
      </c>
      <c r="AA44" s="148">
        <v>111.10729810112103</v>
      </c>
      <c r="AB44" s="99">
        <v>1144055</v>
      </c>
      <c r="AC44" s="126">
        <v>111.79169830200091</v>
      </c>
      <c r="AD44" s="114" t="s">
        <v>17</v>
      </c>
    </row>
    <row r="45" spans="1:31" ht="14.1" customHeight="1" x14ac:dyDescent="0.15">
      <c r="A45" s="53"/>
      <c r="B45" s="54"/>
      <c r="C45" s="54"/>
      <c r="D45" s="55"/>
      <c r="E45" s="16"/>
      <c r="F45" s="56"/>
      <c r="G45" s="16"/>
      <c r="H45" s="56"/>
      <c r="I45" s="16"/>
      <c r="J45" s="56"/>
      <c r="K45" s="16"/>
      <c r="L45" s="57"/>
      <c r="M45" s="16"/>
      <c r="N45" s="56"/>
      <c r="O45" s="16"/>
      <c r="P45" s="7"/>
      <c r="R45" s="8" t="s">
        <v>17</v>
      </c>
      <c r="Y45" s="58"/>
      <c r="AC45" s="59"/>
    </row>
    <row r="46" spans="1:31" ht="14.1" customHeight="1" x14ac:dyDescent="0.15">
      <c r="A46" s="7" t="s">
        <v>39</v>
      </c>
      <c r="B46" t="s">
        <v>68</v>
      </c>
      <c r="K46" s="58"/>
      <c r="L46" s="84"/>
      <c r="AB46" s="60"/>
    </row>
    <row r="47" spans="1:31" ht="14.1" customHeight="1" x14ac:dyDescent="0.15">
      <c r="A47" s="7"/>
      <c r="B47" t="s">
        <v>69</v>
      </c>
      <c r="K47" s="58"/>
      <c r="L47" s="62"/>
      <c r="AB47" s="60"/>
    </row>
    <row r="48" spans="1:31" ht="14.1" customHeight="1" x14ac:dyDescent="0.15">
      <c r="A48" s="7"/>
    </row>
    <row r="49" spans="1:14" ht="14.1" customHeight="1" x14ac:dyDescent="0.15">
      <c r="A49" s="7"/>
    </row>
    <row r="50" spans="1:14" ht="14.1" customHeight="1" x14ac:dyDescent="0.15">
      <c r="A50" s="7"/>
      <c r="B50" s="7"/>
      <c r="C50" s="7"/>
    </row>
    <row r="52" spans="1:14" ht="14.1" customHeight="1" x14ac:dyDescent="0.15">
      <c r="C52" s="8" t="s">
        <v>40</v>
      </c>
    </row>
    <row r="53" spans="1:14" ht="14.1" customHeight="1" x14ac:dyDescent="0.15">
      <c r="C53" s="8" t="s">
        <v>17</v>
      </c>
      <c r="D53" s="8" t="s">
        <v>62</v>
      </c>
      <c r="E53" s="8" t="s">
        <v>17</v>
      </c>
      <c r="N53" s="8" t="s">
        <v>41</v>
      </c>
    </row>
    <row r="54" spans="1:14" ht="14.1" customHeight="1" x14ac:dyDescent="0.15">
      <c r="C54" s="8" t="s">
        <v>17</v>
      </c>
      <c r="D54" s="8" t="s">
        <v>62</v>
      </c>
      <c r="E54" s="8" t="s">
        <v>17</v>
      </c>
    </row>
  </sheetData>
  <mergeCells count="40">
    <mergeCell ref="B44:C44"/>
    <mergeCell ref="A38:A40"/>
    <mergeCell ref="B38:C38"/>
    <mergeCell ref="B39:C39"/>
    <mergeCell ref="B40:C40"/>
    <mergeCell ref="A41:C41"/>
    <mergeCell ref="A42:C42"/>
    <mergeCell ref="A35:A37"/>
    <mergeCell ref="B35:C35"/>
    <mergeCell ref="B36:C36"/>
    <mergeCell ref="B37:C37"/>
    <mergeCell ref="A17:C17"/>
    <mergeCell ref="A18:A30"/>
    <mergeCell ref="B18:B23"/>
    <mergeCell ref="B24:C24"/>
    <mergeCell ref="B28:C28"/>
    <mergeCell ref="B29:C29"/>
    <mergeCell ref="B30:C30"/>
    <mergeCell ref="A31:A34"/>
    <mergeCell ref="B31:C31"/>
    <mergeCell ref="B32:C32"/>
    <mergeCell ref="B33:C33"/>
    <mergeCell ref="B34:C34"/>
    <mergeCell ref="A8:A1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2:C2"/>
    <mergeCell ref="A3:A7"/>
    <mergeCell ref="B3:C3"/>
    <mergeCell ref="B4:C4"/>
    <mergeCell ref="B5:C5"/>
    <mergeCell ref="B6:C6"/>
    <mergeCell ref="B7:C7"/>
  </mergeCells>
  <phoneticPr fontId="2"/>
  <dataValidations count="1">
    <dataValidation imeMode="off" allowBlank="1" showInputMessage="1" showErrorMessage="1" sqref="D3:AC44" xr:uid="{00000000-0002-0000-0100-000000000000}"/>
  </dataValidations>
  <pageMargins left="0.62992125984251968" right="0.59055118110236227" top="0.78740157480314965" bottom="0.6692913385826772" header="0.47244094488188981" footer="0.51181102362204722"/>
  <pageSetup paperSize="9" scale="60" orientation="landscape" r:id="rId1"/>
  <headerFooter alignWithMargins="0">
    <oddHeader xml:space="preserve">&amp;C外需国・地域別受注実績&amp;R
&amp;10単位：百万円・％&amp;11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3"/>
  <sheetViews>
    <sheetView showGridLines="0" zoomScaleNormal="100" zoomScaleSheetLayoutView="75" workbookViewId="0">
      <pane xSplit="3" ySplit="2" topLeftCell="D12" activePane="bottomRight" state="frozen"/>
      <selection activeCell="F41" sqref="F41"/>
      <selection pane="topRight" activeCell="F41" sqref="F41"/>
      <selection pane="bottomLeft" activeCell="F41" sqref="F41"/>
      <selection pane="bottomRight" activeCell="N33" sqref="N33"/>
    </sheetView>
  </sheetViews>
  <sheetFormatPr defaultColWidth="9" defaultRowHeight="14.1" customHeight="1" x14ac:dyDescent="0.15"/>
  <cols>
    <col min="1" max="1" width="3.25" style="8" customWidth="1"/>
    <col min="2" max="2" width="2.625" style="8" customWidth="1"/>
    <col min="3" max="3" width="8.125" style="8" customWidth="1"/>
    <col min="4" max="4" width="7.5" style="8" bestFit="1" customWidth="1"/>
    <col min="5" max="5" width="6.375" style="7" bestFit="1" customWidth="1"/>
    <col min="6" max="6" width="7.5" style="8" bestFit="1" customWidth="1"/>
    <col min="7" max="7" width="6.375" style="7" bestFit="1" customWidth="1"/>
    <col min="8" max="8" width="7.625" style="8" customWidth="1"/>
    <col min="9" max="9" width="6.375" style="7" bestFit="1" customWidth="1"/>
    <col min="10" max="10" width="7.5" style="8" bestFit="1" customWidth="1"/>
    <col min="11" max="11" width="6.375" style="7" bestFit="1" customWidth="1"/>
    <col min="12" max="12" width="7.5" style="8" bestFit="1" customWidth="1"/>
    <col min="13" max="13" width="6.375" style="7" bestFit="1" customWidth="1"/>
    <col min="14" max="14" width="7.5" style="8" bestFit="1" customWidth="1"/>
    <col min="15" max="15" width="6.75" style="7" bestFit="1" customWidth="1"/>
    <col min="16" max="16" width="7.5" style="8" bestFit="1" customWidth="1"/>
    <col min="17" max="17" width="6.375" style="7" bestFit="1" customWidth="1"/>
    <col min="18" max="18" width="7.5" style="8" bestFit="1" customWidth="1"/>
    <col min="19" max="19" width="6.375" style="7" bestFit="1" customWidth="1"/>
    <col min="20" max="20" width="7.5" style="8" bestFit="1" customWidth="1"/>
    <col min="21" max="21" width="6.375" style="7" bestFit="1" customWidth="1"/>
    <col min="22" max="22" width="7.5" style="8" bestFit="1" customWidth="1"/>
    <col min="23" max="23" width="6.75" style="7" bestFit="1" customWidth="1"/>
    <col min="24" max="24" width="7.5" style="8" bestFit="1" customWidth="1"/>
    <col min="25" max="25" width="6.375" style="7" bestFit="1" customWidth="1"/>
    <col min="26" max="26" width="10" style="8" customWidth="1"/>
    <col min="27" max="27" width="10" style="7" customWidth="1"/>
    <col min="28" max="28" width="10.75" style="8" bestFit="1" customWidth="1"/>
    <col min="29" max="29" width="6.625" style="7" customWidth="1"/>
    <col min="30" max="30" width="2.125" style="7" customWidth="1"/>
    <col min="31" max="16384" width="9" style="8"/>
  </cols>
  <sheetData>
    <row r="1" spans="1:33" ht="24.75" customHeight="1" x14ac:dyDescent="0.15">
      <c r="A1" s="3" t="s">
        <v>42</v>
      </c>
      <c r="B1" s="4"/>
      <c r="C1" s="4"/>
      <c r="D1" s="4"/>
      <c r="E1" s="4"/>
      <c r="F1" s="4"/>
      <c r="G1" s="5"/>
      <c r="H1" s="6" t="s">
        <v>0</v>
      </c>
    </row>
    <row r="2" spans="1:33" s="9" customFormat="1" ht="14.1" customHeight="1" x14ac:dyDescent="0.15">
      <c r="A2" s="249" t="s">
        <v>72</v>
      </c>
      <c r="B2" s="251"/>
      <c r="C2" s="251"/>
      <c r="D2" s="63" t="s">
        <v>1</v>
      </c>
      <c r="E2" s="64" t="s">
        <v>2</v>
      </c>
      <c r="F2" s="63" t="s">
        <v>3</v>
      </c>
      <c r="G2" s="64" t="s">
        <v>2</v>
      </c>
      <c r="H2" s="63" t="s">
        <v>4</v>
      </c>
      <c r="I2" s="64" t="s">
        <v>2</v>
      </c>
      <c r="J2" s="63" t="s">
        <v>5</v>
      </c>
      <c r="K2" s="64" t="s">
        <v>2</v>
      </c>
      <c r="L2" s="63" t="s">
        <v>6</v>
      </c>
      <c r="M2" s="64" t="s">
        <v>2</v>
      </c>
      <c r="N2" s="63" t="s">
        <v>7</v>
      </c>
      <c r="O2" s="64" t="s">
        <v>2</v>
      </c>
      <c r="P2" s="63" t="s">
        <v>8</v>
      </c>
      <c r="Q2" s="64" t="s">
        <v>2</v>
      </c>
      <c r="R2" s="63" t="s">
        <v>9</v>
      </c>
      <c r="S2" s="64" t="s">
        <v>2</v>
      </c>
      <c r="T2" s="63" t="s">
        <v>10</v>
      </c>
      <c r="U2" s="64" t="s">
        <v>2</v>
      </c>
      <c r="V2" s="63" t="s">
        <v>11</v>
      </c>
      <c r="W2" s="64" t="s">
        <v>2</v>
      </c>
      <c r="X2" s="63" t="s">
        <v>12</v>
      </c>
      <c r="Y2" s="64" t="s">
        <v>2</v>
      </c>
      <c r="Z2" s="63" t="s">
        <v>13</v>
      </c>
      <c r="AA2" s="64" t="s">
        <v>2</v>
      </c>
      <c r="AB2" s="63" t="s">
        <v>14</v>
      </c>
      <c r="AC2" s="64" t="s">
        <v>2</v>
      </c>
      <c r="AD2" s="10"/>
      <c r="AE2" s="8"/>
      <c r="AF2" s="8"/>
      <c r="AG2" s="8"/>
    </row>
    <row r="3" spans="1:33" ht="14.1" customHeight="1" x14ac:dyDescent="0.15">
      <c r="A3" s="252" t="s">
        <v>15</v>
      </c>
      <c r="B3" s="233" t="s">
        <v>16</v>
      </c>
      <c r="C3" s="234"/>
      <c r="D3" s="61">
        <v>2804</v>
      </c>
      <c r="E3" s="13">
        <v>140.19999999999999</v>
      </c>
      <c r="F3" s="14">
        <v>3692</v>
      </c>
      <c r="G3" s="13">
        <v>208.94170911148842</v>
      </c>
      <c r="H3" s="14">
        <v>2314</v>
      </c>
      <c r="I3" s="13">
        <v>161.59217877094972</v>
      </c>
      <c r="J3" s="14">
        <v>2340</v>
      </c>
      <c r="K3" s="13">
        <v>152.24463240078074</v>
      </c>
      <c r="L3" s="14">
        <v>2190</v>
      </c>
      <c r="M3" s="13">
        <v>233.72465314834577</v>
      </c>
      <c r="N3" s="14">
        <v>3327</v>
      </c>
      <c r="O3" s="13">
        <v>250.52710843373495</v>
      </c>
      <c r="P3" s="14">
        <v>2492</v>
      </c>
      <c r="Q3" s="13">
        <v>166.80053547523428</v>
      </c>
      <c r="R3" s="14">
        <v>2932</v>
      </c>
      <c r="S3" s="13">
        <v>343.72801875732711</v>
      </c>
      <c r="T3" s="14">
        <v>1684</v>
      </c>
      <c r="U3" s="13">
        <v>141.03852596314908</v>
      </c>
      <c r="V3" s="14">
        <v>2593</v>
      </c>
      <c r="W3" s="13">
        <v>207.77243589743591</v>
      </c>
      <c r="X3" s="14">
        <v>4171</v>
      </c>
      <c r="Y3" s="13">
        <v>185.04880212954745</v>
      </c>
      <c r="Z3" s="14">
        <v>2151</v>
      </c>
      <c r="AA3" s="13">
        <v>86.005597760895654</v>
      </c>
      <c r="AB3" s="14">
        <v>32690</v>
      </c>
      <c r="AC3" s="15">
        <v>176.3</v>
      </c>
      <c r="AD3" s="16" t="s">
        <v>17</v>
      </c>
    </row>
    <row r="4" spans="1:33" ht="14.1" customHeight="1" x14ac:dyDescent="0.15">
      <c r="A4" s="253"/>
      <c r="B4" s="233" t="s">
        <v>18</v>
      </c>
      <c r="C4" s="234"/>
      <c r="D4" s="17">
        <v>2230</v>
      </c>
      <c r="E4" s="13">
        <v>123.82009994447529</v>
      </c>
      <c r="F4" s="18">
        <v>2462</v>
      </c>
      <c r="G4" s="19">
        <v>198.06918744971841</v>
      </c>
      <c r="H4" s="18">
        <v>2923</v>
      </c>
      <c r="I4" s="19">
        <v>206.28087508821454</v>
      </c>
      <c r="J4" s="18">
        <v>3089</v>
      </c>
      <c r="K4" s="19">
        <v>305.53907022749752</v>
      </c>
      <c r="L4" s="18">
        <v>2392</v>
      </c>
      <c r="M4" s="19">
        <v>145.32199270959902</v>
      </c>
      <c r="N4" s="18">
        <v>3302</v>
      </c>
      <c r="O4" s="19">
        <v>319.03381642512079</v>
      </c>
      <c r="P4" s="18">
        <v>2139</v>
      </c>
      <c r="Q4" s="19">
        <v>179.29589270746018</v>
      </c>
      <c r="R4" s="18">
        <v>3023</v>
      </c>
      <c r="S4" s="19">
        <v>224.25816023738872</v>
      </c>
      <c r="T4" s="18">
        <v>2988</v>
      </c>
      <c r="U4" s="19">
        <v>188.87484197218711</v>
      </c>
      <c r="V4" s="18">
        <v>3055</v>
      </c>
      <c r="W4" s="19">
        <v>196.2106615285806</v>
      </c>
      <c r="X4" s="18">
        <v>4089</v>
      </c>
      <c r="Y4" s="19">
        <v>193.97533206831119</v>
      </c>
      <c r="Z4" s="18">
        <v>2963</v>
      </c>
      <c r="AA4" s="19">
        <v>140.69325735992402</v>
      </c>
      <c r="AB4" s="18">
        <v>34655</v>
      </c>
      <c r="AC4" s="20">
        <v>192</v>
      </c>
      <c r="AD4" s="16" t="s">
        <v>17</v>
      </c>
    </row>
    <row r="5" spans="1:33" ht="14.1" customHeight="1" x14ac:dyDescent="0.15">
      <c r="A5" s="253"/>
      <c r="B5" s="233" t="s">
        <v>19</v>
      </c>
      <c r="C5" s="234"/>
      <c r="D5" s="17">
        <v>25705</v>
      </c>
      <c r="E5" s="13">
        <v>239.29435859244089</v>
      </c>
      <c r="F5" s="18">
        <v>30212</v>
      </c>
      <c r="G5" s="19">
        <v>409.37669376693765</v>
      </c>
      <c r="H5" s="18">
        <v>37384</v>
      </c>
      <c r="I5" s="19">
        <v>330.8611381538189</v>
      </c>
      <c r="J5" s="18">
        <v>37795</v>
      </c>
      <c r="K5" s="19">
        <v>326.91808667070325</v>
      </c>
      <c r="L5" s="18">
        <v>38751</v>
      </c>
      <c r="M5" s="19">
        <v>273.41423834050659</v>
      </c>
      <c r="N5" s="18">
        <v>28056</v>
      </c>
      <c r="O5" s="19">
        <v>181.54523100815322</v>
      </c>
      <c r="P5" s="18">
        <v>30308</v>
      </c>
      <c r="Q5" s="19">
        <v>164.00432900432901</v>
      </c>
      <c r="R5" s="18">
        <v>23903</v>
      </c>
      <c r="S5" s="19">
        <v>140.41590788932621</v>
      </c>
      <c r="T5" s="18">
        <v>25929</v>
      </c>
      <c r="U5" s="19">
        <v>124.5269426568053</v>
      </c>
      <c r="V5" s="18">
        <v>24165</v>
      </c>
      <c r="W5" s="19">
        <v>113.64277652370203</v>
      </c>
      <c r="X5" s="18">
        <v>26508</v>
      </c>
      <c r="Y5" s="19">
        <v>110.9957290009212</v>
      </c>
      <c r="Z5" s="18">
        <v>29325</v>
      </c>
      <c r="AA5" s="19">
        <v>98.415947914219544</v>
      </c>
      <c r="AB5" s="18">
        <v>358041</v>
      </c>
      <c r="AC5" s="20">
        <v>177.4</v>
      </c>
      <c r="AD5" s="16" t="s">
        <v>17</v>
      </c>
    </row>
    <row r="6" spans="1:33" ht="14.1" customHeight="1" x14ac:dyDescent="0.15">
      <c r="A6" s="253"/>
      <c r="B6" s="233" t="s">
        <v>20</v>
      </c>
      <c r="C6" s="234"/>
      <c r="D6" s="21">
        <v>0</v>
      </c>
      <c r="E6" s="73" t="s">
        <v>65</v>
      </c>
      <c r="F6" s="75">
        <v>1</v>
      </c>
      <c r="G6" s="76">
        <v>4.3478260869565215</v>
      </c>
      <c r="H6" s="75">
        <v>0</v>
      </c>
      <c r="I6" s="76" t="s">
        <v>65</v>
      </c>
      <c r="J6" s="75">
        <v>368</v>
      </c>
      <c r="K6" s="76" t="s">
        <v>65</v>
      </c>
      <c r="L6" s="75">
        <v>0</v>
      </c>
      <c r="M6" s="76" t="s">
        <v>65</v>
      </c>
      <c r="N6" s="75">
        <v>0</v>
      </c>
      <c r="O6" s="76" t="s">
        <v>65</v>
      </c>
      <c r="P6" s="75">
        <v>0</v>
      </c>
      <c r="Q6" s="76" t="s">
        <v>65</v>
      </c>
      <c r="R6" s="75">
        <v>0</v>
      </c>
      <c r="S6" s="76" t="s">
        <v>65</v>
      </c>
      <c r="T6" s="75">
        <v>0</v>
      </c>
      <c r="U6" s="76" t="s">
        <v>65</v>
      </c>
      <c r="V6" s="75">
        <v>0</v>
      </c>
      <c r="W6" s="76" t="s">
        <v>65</v>
      </c>
      <c r="X6" s="75">
        <v>0</v>
      </c>
      <c r="Y6" s="27" t="s">
        <v>65</v>
      </c>
      <c r="Z6" s="75">
        <v>4</v>
      </c>
      <c r="AA6" s="76">
        <v>400</v>
      </c>
      <c r="AB6" s="75">
        <v>373</v>
      </c>
      <c r="AC6" s="77">
        <v>35.799999999999997</v>
      </c>
      <c r="AD6" s="16" t="s">
        <v>17</v>
      </c>
    </row>
    <row r="7" spans="1:33" ht="14.1" customHeight="1" x14ac:dyDescent="0.15">
      <c r="A7" s="254"/>
      <c r="B7" s="234" t="s">
        <v>21</v>
      </c>
      <c r="C7" s="234"/>
      <c r="D7" s="23">
        <v>30739</v>
      </c>
      <c r="E7" s="24">
        <v>211.35176017601762</v>
      </c>
      <c r="F7" s="23">
        <v>36367</v>
      </c>
      <c r="G7" s="38">
        <v>349.24613463939306</v>
      </c>
      <c r="H7" s="23">
        <v>42621</v>
      </c>
      <c r="I7" s="38">
        <v>301.03828224325468</v>
      </c>
      <c r="J7" s="23">
        <v>43592</v>
      </c>
      <c r="K7" s="38">
        <v>308.96590828549154</v>
      </c>
      <c r="L7" s="23">
        <v>43333</v>
      </c>
      <c r="M7" s="38">
        <v>258.6118405347338</v>
      </c>
      <c r="N7" s="23">
        <v>34685</v>
      </c>
      <c r="O7" s="38">
        <v>194.67362631194928</v>
      </c>
      <c r="P7" s="23">
        <v>34939</v>
      </c>
      <c r="Q7" s="38">
        <v>165.02456074060078</v>
      </c>
      <c r="R7" s="23">
        <v>29858</v>
      </c>
      <c r="S7" s="38">
        <v>155.31627132750728</v>
      </c>
      <c r="T7" s="23">
        <v>30601</v>
      </c>
      <c r="U7" s="38">
        <v>124.93773731270159</v>
      </c>
      <c r="V7" s="23">
        <v>29813</v>
      </c>
      <c r="W7" s="38">
        <v>123.3216132368149</v>
      </c>
      <c r="X7" s="23">
        <v>34768</v>
      </c>
      <c r="Y7" s="38">
        <v>123.09871123070386</v>
      </c>
      <c r="Z7" s="23">
        <v>34443</v>
      </c>
      <c r="AA7" s="38">
        <v>100.11044906263623</v>
      </c>
      <c r="AB7" s="23">
        <v>425759</v>
      </c>
      <c r="AC7" s="24">
        <v>177.8</v>
      </c>
      <c r="AD7" s="16" t="s">
        <v>17</v>
      </c>
    </row>
    <row r="8" spans="1:33" ht="14.1" customHeight="1" x14ac:dyDescent="0.15">
      <c r="A8" s="255" t="s">
        <v>61</v>
      </c>
      <c r="B8" s="233" t="s">
        <v>22</v>
      </c>
      <c r="C8" s="234"/>
      <c r="D8" s="12">
        <v>1022</v>
      </c>
      <c r="E8" s="13">
        <v>103.54609929078013</v>
      </c>
      <c r="F8" s="12">
        <v>1116</v>
      </c>
      <c r="G8" s="13">
        <v>54.227405247813408</v>
      </c>
      <c r="H8" s="12">
        <v>1552</v>
      </c>
      <c r="I8" s="13">
        <v>105.22033898305085</v>
      </c>
      <c r="J8" s="12">
        <v>1380</v>
      </c>
      <c r="K8" s="13">
        <v>146.96485623003196</v>
      </c>
      <c r="L8" s="12">
        <v>1858</v>
      </c>
      <c r="M8" s="13">
        <v>605.21172638436485</v>
      </c>
      <c r="N8" s="12">
        <v>1680</v>
      </c>
      <c r="O8" s="13">
        <v>304.34782608695656</v>
      </c>
      <c r="P8" s="12">
        <v>2383</v>
      </c>
      <c r="Q8" s="13">
        <v>240.46417759838548</v>
      </c>
      <c r="R8" s="12">
        <v>1624</v>
      </c>
      <c r="S8" s="13">
        <v>224.93074792243766</v>
      </c>
      <c r="T8" s="12">
        <v>1031</v>
      </c>
      <c r="U8" s="13">
        <v>112.92442497261774</v>
      </c>
      <c r="V8" s="12">
        <v>3101</v>
      </c>
      <c r="W8" s="13">
        <v>253.97215397215396</v>
      </c>
      <c r="X8" s="12">
        <v>1891</v>
      </c>
      <c r="Y8" s="13">
        <v>160.79931972789117</v>
      </c>
      <c r="Z8" s="12">
        <v>1445</v>
      </c>
      <c r="AA8" s="13">
        <v>174.72793228536881</v>
      </c>
      <c r="AB8" s="12">
        <v>20083</v>
      </c>
      <c r="AC8" s="25">
        <v>165</v>
      </c>
      <c r="AD8" s="16" t="s">
        <v>17</v>
      </c>
    </row>
    <row r="9" spans="1:33" ht="14.1" customHeight="1" x14ac:dyDescent="0.15">
      <c r="A9" s="256"/>
      <c r="B9" s="233" t="s">
        <v>23</v>
      </c>
      <c r="C9" s="258"/>
      <c r="D9" s="17">
        <v>764</v>
      </c>
      <c r="E9" s="13">
        <v>457.48502994011977</v>
      </c>
      <c r="F9" s="17">
        <v>517</v>
      </c>
      <c r="G9" s="19">
        <v>74.068767908309454</v>
      </c>
      <c r="H9" s="17">
        <v>542</v>
      </c>
      <c r="I9" s="19">
        <v>43.674456083803385</v>
      </c>
      <c r="J9" s="17">
        <v>831</v>
      </c>
      <c r="K9" s="19">
        <v>244.41176470588238</v>
      </c>
      <c r="L9" s="65">
        <v>740</v>
      </c>
      <c r="M9" s="1">
        <v>229.10216718266253</v>
      </c>
      <c r="N9" s="17">
        <v>1321</v>
      </c>
      <c r="O9" s="19">
        <v>250.18939393939394</v>
      </c>
      <c r="P9" s="17">
        <v>866</v>
      </c>
      <c r="Q9" s="19">
        <v>211.21951219512195</v>
      </c>
      <c r="R9" s="17">
        <v>691</v>
      </c>
      <c r="S9" s="19">
        <v>59.110350727117186</v>
      </c>
      <c r="T9" s="17">
        <v>621</v>
      </c>
      <c r="U9" s="19">
        <v>76.289926289926285</v>
      </c>
      <c r="V9" s="17">
        <v>1030</v>
      </c>
      <c r="W9" s="19">
        <v>259.44584382871534</v>
      </c>
      <c r="X9" s="17">
        <v>573</v>
      </c>
      <c r="Y9" s="19">
        <v>159.61002785515322</v>
      </c>
      <c r="Z9" s="17">
        <v>1174</v>
      </c>
      <c r="AA9" s="19">
        <v>275.58685446009389</v>
      </c>
      <c r="AB9" s="17">
        <v>9670</v>
      </c>
      <c r="AC9" s="20">
        <v>140.69999999999999</v>
      </c>
      <c r="AD9" s="16" t="s">
        <v>17</v>
      </c>
    </row>
    <row r="10" spans="1:33" ht="14.1" customHeight="1" x14ac:dyDescent="0.15">
      <c r="A10" s="256"/>
      <c r="B10" s="233" t="s">
        <v>24</v>
      </c>
      <c r="C10" s="258"/>
      <c r="D10" s="17">
        <v>483</v>
      </c>
      <c r="E10" s="13">
        <v>187.93774319066148</v>
      </c>
      <c r="F10" s="17">
        <v>361</v>
      </c>
      <c r="G10" s="19">
        <v>214.88095238095238</v>
      </c>
      <c r="H10" s="17">
        <v>529</v>
      </c>
      <c r="I10" s="19">
        <v>111.36842105263159</v>
      </c>
      <c r="J10" s="17">
        <v>1468</v>
      </c>
      <c r="K10" s="19">
        <v>308.40336134453781</v>
      </c>
      <c r="L10" s="17">
        <v>621</v>
      </c>
      <c r="M10" s="19">
        <v>149.63855421686748</v>
      </c>
      <c r="N10" s="17">
        <v>873</v>
      </c>
      <c r="O10" s="19">
        <v>395.02262443438917</v>
      </c>
      <c r="P10" s="17">
        <v>376</v>
      </c>
      <c r="Q10" s="19">
        <v>257.53424657534248</v>
      </c>
      <c r="R10" s="17">
        <v>499</v>
      </c>
      <c r="S10" s="19">
        <v>243.41463414634146</v>
      </c>
      <c r="T10" s="17">
        <v>458</v>
      </c>
      <c r="U10" s="19">
        <v>307.38255033557044</v>
      </c>
      <c r="V10" s="17">
        <v>1044</v>
      </c>
      <c r="W10" s="19">
        <v>576.79558011049721</v>
      </c>
      <c r="X10" s="17">
        <v>574</v>
      </c>
      <c r="Y10" s="19">
        <v>235.24590163934425</v>
      </c>
      <c r="Z10" s="17">
        <v>256</v>
      </c>
      <c r="AA10" s="19">
        <v>60.66350710900474</v>
      </c>
      <c r="AB10" s="17">
        <v>7542</v>
      </c>
      <c r="AC10" s="20">
        <v>224.5</v>
      </c>
      <c r="AD10" s="16" t="s">
        <v>17</v>
      </c>
    </row>
    <row r="11" spans="1:33" ht="14.1" customHeight="1" x14ac:dyDescent="0.15">
      <c r="A11" s="256"/>
      <c r="B11" s="233" t="s">
        <v>43</v>
      </c>
      <c r="C11" s="258"/>
      <c r="D11" s="17">
        <v>23</v>
      </c>
      <c r="E11" s="13">
        <v>13.068181818181818</v>
      </c>
      <c r="F11" s="17">
        <v>60</v>
      </c>
      <c r="G11" s="19">
        <v>46.511627906976742</v>
      </c>
      <c r="H11" s="65">
        <v>259</v>
      </c>
      <c r="I11" s="1">
        <v>99.23371647509579</v>
      </c>
      <c r="J11" s="17">
        <v>120</v>
      </c>
      <c r="K11" s="19">
        <v>117.64705882352942</v>
      </c>
      <c r="L11" s="17">
        <v>74</v>
      </c>
      <c r="M11" s="19">
        <v>224.24242424242422</v>
      </c>
      <c r="N11" s="17">
        <v>161</v>
      </c>
      <c r="O11" s="19">
        <v>251.5625</v>
      </c>
      <c r="P11" s="17">
        <v>204</v>
      </c>
      <c r="Q11" s="19">
        <v>509.99999999999994</v>
      </c>
      <c r="R11" s="17">
        <v>132</v>
      </c>
      <c r="S11" s="19">
        <v>134.69387755102039</v>
      </c>
      <c r="T11" s="17">
        <v>520</v>
      </c>
      <c r="U11" s="19">
        <v>1130.4347826086957</v>
      </c>
      <c r="V11" s="17">
        <v>187</v>
      </c>
      <c r="W11" s="19">
        <v>311.66666666666669</v>
      </c>
      <c r="X11" s="17">
        <v>345</v>
      </c>
      <c r="Y11" s="19">
        <v>338.23529411764707</v>
      </c>
      <c r="Z11" s="17">
        <v>105</v>
      </c>
      <c r="AA11" s="19">
        <v>47.297297297297298</v>
      </c>
      <c r="AB11" s="17">
        <v>2190</v>
      </c>
      <c r="AC11" s="20">
        <v>164.3</v>
      </c>
      <c r="AD11" s="16"/>
    </row>
    <row r="12" spans="1:33" ht="14.1" customHeight="1" x14ac:dyDescent="0.15">
      <c r="A12" s="256"/>
      <c r="B12" s="233" t="s">
        <v>44</v>
      </c>
      <c r="C12" s="258"/>
      <c r="D12" s="17">
        <v>202</v>
      </c>
      <c r="E12" s="13">
        <v>24.876847290640395</v>
      </c>
      <c r="F12" s="17">
        <v>313</v>
      </c>
      <c r="G12" s="19">
        <v>60.65891472868217</v>
      </c>
      <c r="H12" s="17">
        <v>564</v>
      </c>
      <c r="I12" s="19">
        <v>153.26086956521738</v>
      </c>
      <c r="J12" s="17">
        <v>544</v>
      </c>
      <c r="K12" s="19">
        <v>290.90909090909093</v>
      </c>
      <c r="L12" s="17">
        <v>684</v>
      </c>
      <c r="M12" s="19">
        <v>670.58823529411768</v>
      </c>
      <c r="N12" s="17">
        <v>601</v>
      </c>
      <c r="O12" s="19">
        <v>326.63043478260869</v>
      </c>
      <c r="P12" s="17">
        <v>466</v>
      </c>
      <c r="Q12" s="19">
        <v>575.30864197530866</v>
      </c>
      <c r="R12" s="17">
        <v>332</v>
      </c>
      <c r="S12" s="19">
        <v>214.1935483870968</v>
      </c>
      <c r="T12" s="17">
        <v>198</v>
      </c>
      <c r="U12" s="19">
        <v>15.456674473067917</v>
      </c>
      <c r="V12" s="17">
        <v>514</v>
      </c>
      <c r="W12" s="19">
        <v>463.06306306306305</v>
      </c>
      <c r="X12" s="17">
        <v>285</v>
      </c>
      <c r="Y12" s="19">
        <v>43.577981651376149</v>
      </c>
      <c r="Z12" s="17">
        <v>506</v>
      </c>
      <c r="AA12" s="19">
        <v>175.69444444444443</v>
      </c>
      <c r="AB12" s="17">
        <v>5209</v>
      </c>
      <c r="AC12" s="20">
        <v>109.9</v>
      </c>
      <c r="AD12" s="16"/>
    </row>
    <row r="13" spans="1:33" ht="14.1" customHeight="1" x14ac:dyDescent="0.15">
      <c r="A13" s="256"/>
      <c r="B13" s="233" t="s">
        <v>45</v>
      </c>
      <c r="C13" s="258"/>
      <c r="D13" s="17">
        <v>614</v>
      </c>
      <c r="E13" s="13">
        <v>85.51532033426183</v>
      </c>
      <c r="F13" s="17">
        <v>253</v>
      </c>
      <c r="G13" s="19">
        <v>29.214780600461893</v>
      </c>
      <c r="H13" s="17">
        <v>370</v>
      </c>
      <c r="I13" s="19">
        <v>143.96887159533074</v>
      </c>
      <c r="J13" s="17">
        <v>654</v>
      </c>
      <c r="K13" s="19">
        <v>145.01108647450113</v>
      </c>
      <c r="L13" s="17">
        <v>930</v>
      </c>
      <c r="M13" s="19">
        <v>332.14285714285717</v>
      </c>
      <c r="N13" s="17">
        <v>1052</v>
      </c>
      <c r="O13" s="19">
        <v>305.81395348837208</v>
      </c>
      <c r="P13" s="17">
        <v>1221</v>
      </c>
      <c r="Q13" s="19">
        <v>533.18777292576419</v>
      </c>
      <c r="R13" s="17">
        <v>456</v>
      </c>
      <c r="S13" s="19">
        <v>86.36363636363636</v>
      </c>
      <c r="T13" s="17">
        <v>496</v>
      </c>
      <c r="U13" s="19">
        <v>182.35294117647058</v>
      </c>
      <c r="V13" s="17">
        <v>579</v>
      </c>
      <c r="W13" s="19">
        <v>213.65313653136533</v>
      </c>
      <c r="X13" s="17">
        <v>1103</v>
      </c>
      <c r="Y13" s="19">
        <v>485.9030837004405</v>
      </c>
      <c r="Z13" s="17">
        <v>597</v>
      </c>
      <c r="AA13" s="19">
        <v>277.67441860465112</v>
      </c>
      <c r="AB13" s="17">
        <v>8325</v>
      </c>
      <c r="AC13" s="20">
        <v>178.7</v>
      </c>
      <c r="AD13" s="16"/>
    </row>
    <row r="14" spans="1:33" ht="14.1" customHeight="1" x14ac:dyDescent="0.15">
      <c r="A14" s="256"/>
      <c r="B14" s="233" t="s">
        <v>25</v>
      </c>
      <c r="C14" s="258"/>
      <c r="D14" s="17">
        <v>1750</v>
      </c>
      <c r="E14" s="13">
        <v>94.748240389821333</v>
      </c>
      <c r="F14" s="17">
        <v>4810</v>
      </c>
      <c r="G14" s="19">
        <v>359.49177877428997</v>
      </c>
      <c r="H14" s="17">
        <v>4020</v>
      </c>
      <c r="I14" s="19">
        <v>467.44186046511629</v>
      </c>
      <c r="J14" s="17">
        <v>3033</v>
      </c>
      <c r="K14" s="19">
        <v>393.38521400778205</v>
      </c>
      <c r="L14" s="17">
        <v>2190</v>
      </c>
      <c r="M14" s="19">
        <v>489.93288590604027</v>
      </c>
      <c r="N14" s="17">
        <v>2703</v>
      </c>
      <c r="O14" s="19">
        <v>179.96005326231693</v>
      </c>
      <c r="P14" s="17">
        <v>1613</v>
      </c>
      <c r="Q14" s="19">
        <v>172.69807280513919</v>
      </c>
      <c r="R14" s="17">
        <v>2052</v>
      </c>
      <c r="S14" s="19">
        <v>208.32487309644671</v>
      </c>
      <c r="T14" s="17">
        <v>3982</v>
      </c>
      <c r="U14" s="19">
        <v>253.63057324840764</v>
      </c>
      <c r="V14" s="17">
        <v>4922</v>
      </c>
      <c r="W14" s="19">
        <v>264.05579399141629</v>
      </c>
      <c r="X14" s="17">
        <v>4166</v>
      </c>
      <c r="Y14" s="19">
        <v>208.19590204897551</v>
      </c>
      <c r="Z14" s="17">
        <v>2763</v>
      </c>
      <c r="AA14" s="19">
        <v>60.778706555213383</v>
      </c>
      <c r="AB14" s="17">
        <v>38004</v>
      </c>
      <c r="AC14" s="20">
        <v>203.6</v>
      </c>
      <c r="AD14" s="16" t="s">
        <v>17</v>
      </c>
    </row>
    <row r="15" spans="1:33" ht="14.1" customHeight="1" x14ac:dyDescent="0.15">
      <c r="A15" s="256"/>
      <c r="B15" s="233" t="s">
        <v>20</v>
      </c>
      <c r="C15" s="258"/>
      <c r="D15" s="26">
        <v>4</v>
      </c>
      <c r="E15" s="22">
        <v>133.33333333333331</v>
      </c>
      <c r="F15" s="26">
        <v>25</v>
      </c>
      <c r="G15" s="27">
        <v>2500</v>
      </c>
      <c r="H15" s="26">
        <v>14</v>
      </c>
      <c r="I15" s="27">
        <v>466.66666666666669</v>
      </c>
      <c r="J15" s="26">
        <v>9</v>
      </c>
      <c r="K15" s="27">
        <v>2.9900332225913622</v>
      </c>
      <c r="L15" s="26">
        <v>7</v>
      </c>
      <c r="M15" s="76">
        <v>700</v>
      </c>
      <c r="N15" s="26">
        <v>4</v>
      </c>
      <c r="O15" s="27">
        <v>400</v>
      </c>
      <c r="P15" s="26">
        <v>81</v>
      </c>
      <c r="Q15" s="27">
        <v>1157.1428571428571</v>
      </c>
      <c r="R15" s="26">
        <v>296</v>
      </c>
      <c r="S15" s="27">
        <v>14800</v>
      </c>
      <c r="T15" s="26">
        <v>1</v>
      </c>
      <c r="U15" s="27">
        <v>50</v>
      </c>
      <c r="V15" s="26">
        <v>2</v>
      </c>
      <c r="W15" s="27">
        <v>100</v>
      </c>
      <c r="X15" s="26">
        <v>17</v>
      </c>
      <c r="Y15" s="27">
        <v>566.66666666666674</v>
      </c>
      <c r="Z15" s="26">
        <v>20</v>
      </c>
      <c r="AA15" s="27">
        <v>500</v>
      </c>
      <c r="AB15" s="26">
        <v>480</v>
      </c>
      <c r="AC15" s="20">
        <v>145.5</v>
      </c>
      <c r="AD15" s="16" t="s">
        <v>17</v>
      </c>
    </row>
    <row r="16" spans="1:33" ht="14.1" customHeight="1" x14ac:dyDescent="0.15">
      <c r="A16" s="257"/>
      <c r="B16" s="234" t="s">
        <v>21</v>
      </c>
      <c r="C16" s="258"/>
      <c r="D16" s="28">
        <v>4862</v>
      </c>
      <c r="E16" s="29">
        <v>97.886047916247236</v>
      </c>
      <c r="F16" s="28">
        <v>7455</v>
      </c>
      <c r="G16" s="30">
        <v>129.11326636647038</v>
      </c>
      <c r="H16" s="28">
        <v>7850</v>
      </c>
      <c r="I16" s="30">
        <v>158.90688259109311</v>
      </c>
      <c r="J16" s="28">
        <v>8039</v>
      </c>
      <c r="K16" s="30">
        <v>225.37146061115783</v>
      </c>
      <c r="L16" s="28">
        <v>7104</v>
      </c>
      <c r="M16" s="30">
        <v>372.32704402515725</v>
      </c>
      <c r="N16" s="28">
        <v>8395</v>
      </c>
      <c r="O16" s="30">
        <v>247.20259128386334</v>
      </c>
      <c r="P16" s="28">
        <v>7210</v>
      </c>
      <c r="Q16" s="30">
        <v>254.05214940098659</v>
      </c>
      <c r="R16" s="28">
        <v>6082</v>
      </c>
      <c r="S16" s="30">
        <v>157.40165631469981</v>
      </c>
      <c r="T16" s="28">
        <v>7307</v>
      </c>
      <c r="U16" s="30">
        <v>144.77907667921536</v>
      </c>
      <c r="V16" s="28">
        <v>11379</v>
      </c>
      <c r="W16" s="30">
        <v>277.063550036523</v>
      </c>
      <c r="X16" s="28">
        <v>8954</v>
      </c>
      <c r="Y16" s="30">
        <v>187.87242971044901</v>
      </c>
      <c r="Z16" s="28">
        <v>6866</v>
      </c>
      <c r="AA16" s="30">
        <v>98.791366906474821</v>
      </c>
      <c r="AB16" s="28">
        <v>91503</v>
      </c>
      <c r="AC16" s="29">
        <v>175.5</v>
      </c>
      <c r="AD16" s="16" t="s">
        <v>17</v>
      </c>
    </row>
    <row r="17" spans="1:31" ht="14.1" customHeight="1" x14ac:dyDescent="0.15">
      <c r="A17" s="233" t="s">
        <v>26</v>
      </c>
      <c r="B17" s="234"/>
      <c r="C17" s="258"/>
      <c r="D17" s="31">
        <v>35601</v>
      </c>
      <c r="E17" s="24">
        <v>182.46630106093997</v>
      </c>
      <c r="F17" s="31">
        <v>43822</v>
      </c>
      <c r="G17" s="33">
        <v>270.72342002841788</v>
      </c>
      <c r="H17" s="31">
        <v>50471</v>
      </c>
      <c r="I17" s="33">
        <v>264.27374594198346</v>
      </c>
      <c r="J17" s="31">
        <v>51631</v>
      </c>
      <c r="K17" s="33">
        <v>292.09662819642455</v>
      </c>
      <c r="L17" s="31">
        <v>50437</v>
      </c>
      <c r="M17" s="33">
        <v>270.23681954564938</v>
      </c>
      <c r="N17" s="31">
        <v>43080</v>
      </c>
      <c r="O17" s="33">
        <v>203.08301513223023</v>
      </c>
      <c r="P17" s="31">
        <v>42149</v>
      </c>
      <c r="Q17" s="33">
        <v>175.54768846314036</v>
      </c>
      <c r="R17" s="31">
        <v>35940</v>
      </c>
      <c r="S17" s="33">
        <v>155.66528066528068</v>
      </c>
      <c r="T17" s="31">
        <v>37908</v>
      </c>
      <c r="U17" s="33">
        <v>128.32769126607991</v>
      </c>
      <c r="V17" s="31">
        <v>41192</v>
      </c>
      <c r="W17" s="33">
        <v>145.6474082455272</v>
      </c>
      <c r="X17" s="31">
        <v>43722</v>
      </c>
      <c r="Y17" s="33">
        <v>132.45077249318388</v>
      </c>
      <c r="Z17" s="31">
        <v>41309</v>
      </c>
      <c r="AA17" s="33">
        <v>99.888767984524236</v>
      </c>
      <c r="AB17" s="31">
        <v>517262</v>
      </c>
      <c r="AC17" s="34">
        <v>177.4</v>
      </c>
      <c r="AD17" s="16" t="s">
        <v>17</v>
      </c>
    </row>
    <row r="18" spans="1:31" ht="14.1" customHeight="1" x14ac:dyDescent="0.15">
      <c r="A18" s="259" t="s">
        <v>27</v>
      </c>
      <c r="B18" s="252" t="s">
        <v>28</v>
      </c>
      <c r="C18" s="35" t="s">
        <v>46</v>
      </c>
      <c r="D18" s="17">
        <v>2514</v>
      </c>
      <c r="E18" s="13">
        <v>80.038204393505254</v>
      </c>
      <c r="F18" s="17">
        <v>3005</v>
      </c>
      <c r="G18" s="19">
        <v>127.98126064735946</v>
      </c>
      <c r="H18" s="17">
        <v>3223</v>
      </c>
      <c r="I18" s="19">
        <v>238.91771682727943</v>
      </c>
      <c r="J18" s="17">
        <v>2933</v>
      </c>
      <c r="K18" s="19">
        <v>364.3478260869565</v>
      </c>
      <c r="L18" s="17">
        <v>3747</v>
      </c>
      <c r="M18" s="19">
        <v>447.67025089605738</v>
      </c>
      <c r="N18" s="17">
        <v>3506</v>
      </c>
      <c r="O18" s="19">
        <v>325.8364312267658</v>
      </c>
      <c r="P18" s="17">
        <v>3558</v>
      </c>
      <c r="Q18" s="19">
        <v>218.41620626151013</v>
      </c>
      <c r="R18" s="17">
        <v>3699</v>
      </c>
      <c r="S18" s="19">
        <v>319.43005181347149</v>
      </c>
      <c r="T18" s="17">
        <v>4771</v>
      </c>
      <c r="U18" s="19">
        <v>331.78025034770513</v>
      </c>
      <c r="V18" s="17">
        <v>4487</v>
      </c>
      <c r="W18" s="19">
        <v>265.18912529550829</v>
      </c>
      <c r="X18" s="17">
        <v>3830</v>
      </c>
      <c r="Y18" s="19">
        <v>159.11923556294144</v>
      </c>
      <c r="Z18" s="17">
        <v>5949</v>
      </c>
      <c r="AA18" s="19">
        <v>336.48190045248867</v>
      </c>
      <c r="AB18" s="17">
        <v>45222</v>
      </c>
      <c r="AC18" s="20">
        <v>230.2</v>
      </c>
      <c r="AD18" s="16" t="s">
        <v>17</v>
      </c>
    </row>
    <row r="19" spans="1:31" ht="14.1" customHeight="1" x14ac:dyDescent="0.15">
      <c r="A19" s="259"/>
      <c r="B19" s="253"/>
      <c r="C19" s="11" t="s">
        <v>47</v>
      </c>
      <c r="D19" s="17">
        <v>1770</v>
      </c>
      <c r="E19" s="13">
        <v>105.29446757882212</v>
      </c>
      <c r="F19" s="17">
        <v>2106</v>
      </c>
      <c r="G19" s="19">
        <v>275.65445026178008</v>
      </c>
      <c r="H19" s="17">
        <v>2866</v>
      </c>
      <c r="I19" s="19">
        <v>550.09596928982728</v>
      </c>
      <c r="J19" s="17">
        <v>2991</v>
      </c>
      <c r="K19" s="19">
        <v>1137.2623574144488</v>
      </c>
      <c r="L19" s="17">
        <v>3266</v>
      </c>
      <c r="M19" s="19">
        <v>781.33971291866033</v>
      </c>
      <c r="N19" s="17">
        <v>3460</v>
      </c>
      <c r="O19" s="19">
        <v>415.86538461538458</v>
      </c>
      <c r="P19" s="17">
        <v>4430</v>
      </c>
      <c r="Q19" s="19">
        <v>564.29999999999995</v>
      </c>
      <c r="R19" s="17">
        <v>3316</v>
      </c>
      <c r="S19" s="19">
        <v>431.2</v>
      </c>
      <c r="T19" s="17">
        <v>3849</v>
      </c>
      <c r="U19" s="19">
        <v>268.8</v>
      </c>
      <c r="V19" s="17">
        <v>4942</v>
      </c>
      <c r="W19" s="19">
        <v>366.9</v>
      </c>
      <c r="X19" s="17">
        <v>5380</v>
      </c>
      <c r="Y19" s="19">
        <v>430.4</v>
      </c>
      <c r="Z19" s="17">
        <v>3341</v>
      </c>
      <c r="AA19" s="19">
        <v>197.2</v>
      </c>
      <c r="AB19" s="17">
        <v>41717</v>
      </c>
      <c r="AC19" s="20">
        <v>354.9</v>
      </c>
      <c r="AD19" s="16" t="s">
        <v>17</v>
      </c>
    </row>
    <row r="20" spans="1:31" ht="14.1" customHeight="1" x14ac:dyDescent="0.15">
      <c r="A20" s="259"/>
      <c r="B20" s="253"/>
      <c r="C20" s="11" t="s">
        <v>48</v>
      </c>
      <c r="D20" s="17">
        <v>874</v>
      </c>
      <c r="E20" s="13">
        <v>87.051792828685265</v>
      </c>
      <c r="F20" s="17">
        <v>1046</v>
      </c>
      <c r="G20" s="19">
        <v>131.57232704402514</v>
      </c>
      <c r="H20" s="17">
        <v>1134</v>
      </c>
      <c r="I20" s="19">
        <v>266.82352941176475</v>
      </c>
      <c r="J20" s="17">
        <v>1294</v>
      </c>
      <c r="K20" s="19">
        <v>416.0771704180064</v>
      </c>
      <c r="L20" s="17">
        <v>1366</v>
      </c>
      <c r="M20" s="19">
        <v>379.44444444444446</v>
      </c>
      <c r="N20" s="17">
        <v>1443</v>
      </c>
      <c r="O20" s="19">
        <v>347.71084337349396</v>
      </c>
      <c r="P20" s="17">
        <v>2169</v>
      </c>
      <c r="Q20" s="19">
        <v>215.4</v>
      </c>
      <c r="R20" s="143">
        <v>2156</v>
      </c>
      <c r="S20" s="19">
        <v>453.9</v>
      </c>
      <c r="T20" s="17">
        <v>2206</v>
      </c>
      <c r="U20" s="19">
        <v>521.5</v>
      </c>
      <c r="V20" s="143">
        <v>3388</v>
      </c>
      <c r="W20" s="19">
        <v>278.2</v>
      </c>
      <c r="X20" s="17">
        <v>2076</v>
      </c>
      <c r="Y20" s="19">
        <v>906.6</v>
      </c>
      <c r="Z20" s="17">
        <v>1139</v>
      </c>
      <c r="AA20" s="19">
        <v>108.3</v>
      </c>
      <c r="AB20" s="17">
        <v>20291</v>
      </c>
      <c r="AC20" s="20">
        <v>263</v>
      </c>
      <c r="AD20" s="16" t="s">
        <v>17</v>
      </c>
    </row>
    <row r="21" spans="1:31" ht="14.1" customHeight="1" x14ac:dyDescent="0.15">
      <c r="A21" s="259"/>
      <c r="B21" s="253"/>
      <c r="C21" s="11" t="s">
        <v>49</v>
      </c>
      <c r="D21" s="17">
        <v>865</v>
      </c>
      <c r="E21" s="13">
        <v>67.789968652037615</v>
      </c>
      <c r="F21" s="17">
        <v>635</v>
      </c>
      <c r="G21" s="19">
        <v>36.832946635730856</v>
      </c>
      <c r="H21" s="17">
        <v>1015</v>
      </c>
      <c r="I21" s="19">
        <v>128.97077509529859</v>
      </c>
      <c r="J21" s="17">
        <v>1378</v>
      </c>
      <c r="K21" s="19">
        <v>181.31578947368422</v>
      </c>
      <c r="L21" s="17">
        <v>1337</v>
      </c>
      <c r="M21" s="19">
        <v>352.77044854881268</v>
      </c>
      <c r="N21" s="17">
        <v>1416</v>
      </c>
      <c r="O21" s="19">
        <v>292.56198347107437</v>
      </c>
      <c r="P21" s="17">
        <v>1318</v>
      </c>
      <c r="Q21" s="19">
        <v>135.69999999999999</v>
      </c>
      <c r="R21" s="143">
        <v>1167</v>
      </c>
      <c r="S21" s="19">
        <v>224.9</v>
      </c>
      <c r="T21" s="17">
        <v>1330</v>
      </c>
      <c r="U21" s="19">
        <v>274.8</v>
      </c>
      <c r="V21" s="143">
        <v>2254</v>
      </c>
      <c r="W21" s="19">
        <v>373.8</v>
      </c>
      <c r="X21" s="17">
        <v>1762</v>
      </c>
      <c r="Y21" s="19">
        <v>140.1</v>
      </c>
      <c r="Z21" s="17">
        <v>1144</v>
      </c>
      <c r="AA21" s="19">
        <v>118.5</v>
      </c>
      <c r="AB21" s="17">
        <v>15621</v>
      </c>
      <c r="AC21" s="20">
        <v>153</v>
      </c>
      <c r="AD21" s="16" t="s">
        <v>17</v>
      </c>
    </row>
    <row r="22" spans="1:31" ht="14.1" customHeight="1" x14ac:dyDescent="0.15">
      <c r="A22" s="259"/>
      <c r="B22" s="253"/>
      <c r="C22" s="11" t="s">
        <v>50</v>
      </c>
      <c r="D22" s="17">
        <v>2110</v>
      </c>
      <c r="E22" s="13">
        <v>99.858021769995261</v>
      </c>
      <c r="F22" s="17">
        <v>1815</v>
      </c>
      <c r="G22" s="19">
        <v>78.673602080624178</v>
      </c>
      <c r="H22" s="17">
        <v>2305</v>
      </c>
      <c r="I22" s="19">
        <v>122.21633085896076</v>
      </c>
      <c r="J22" s="17">
        <v>2530</v>
      </c>
      <c r="K22" s="19">
        <v>265.47743966421825</v>
      </c>
      <c r="L22" s="17">
        <v>2880</v>
      </c>
      <c r="M22" s="19">
        <v>220.35195103289976</v>
      </c>
      <c r="N22" s="17">
        <v>3499</v>
      </c>
      <c r="O22" s="19">
        <v>231.26239259748843</v>
      </c>
      <c r="P22" s="17">
        <v>5287</v>
      </c>
      <c r="Q22" s="19">
        <v>516.79999999999995</v>
      </c>
      <c r="R22" s="143">
        <v>3258</v>
      </c>
      <c r="S22" s="19">
        <v>374.5</v>
      </c>
      <c r="T22" s="17">
        <v>3186</v>
      </c>
      <c r="U22" s="19">
        <v>292</v>
      </c>
      <c r="V22" s="143">
        <v>4565</v>
      </c>
      <c r="W22" s="19">
        <v>405.1</v>
      </c>
      <c r="X22" s="17">
        <v>2735</v>
      </c>
      <c r="Y22" s="19">
        <v>163.80000000000001</v>
      </c>
      <c r="Z22" s="17">
        <v>2227</v>
      </c>
      <c r="AA22" s="19">
        <v>132.4</v>
      </c>
      <c r="AB22" s="17">
        <v>36397</v>
      </c>
      <c r="AC22" s="20">
        <v>207.5</v>
      </c>
      <c r="AD22" s="16" t="s">
        <v>17</v>
      </c>
    </row>
    <row r="23" spans="1:31" ht="14.1" customHeight="1" x14ac:dyDescent="0.15">
      <c r="A23" s="259"/>
      <c r="B23" s="253"/>
      <c r="C23" s="11" t="s">
        <v>51</v>
      </c>
      <c r="D23" s="26">
        <v>8133</v>
      </c>
      <c r="E23" s="22" t="s">
        <v>65</v>
      </c>
      <c r="F23" s="26">
        <v>8607</v>
      </c>
      <c r="G23" s="27" t="s">
        <v>65</v>
      </c>
      <c r="H23" s="26">
        <v>10543</v>
      </c>
      <c r="I23" s="27" t="s">
        <v>65</v>
      </c>
      <c r="J23" s="26">
        <v>11126</v>
      </c>
      <c r="K23" s="27" t="s">
        <v>65</v>
      </c>
      <c r="L23" s="26">
        <v>12596</v>
      </c>
      <c r="M23" s="27" t="s">
        <v>65</v>
      </c>
      <c r="N23" s="26">
        <v>13324</v>
      </c>
      <c r="O23" s="27" t="s">
        <v>65</v>
      </c>
      <c r="P23" s="26">
        <v>16762</v>
      </c>
      <c r="Q23" s="27" t="s">
        <v>65</v>
      </c>
      <c r="R23" s="144">
        <v>13596</v>
      </c>
      <c r="S23" s="27" t="s">
        <v>65</v>
      </c>
      <c r="T23" s="26">
        <v>15342</v>
      </c>
      <c r="U23" s="27" t="s">
        <v>65</v>
      </c>
      <c r="V23" s="144">
        <v>19636</v>
      </c>
      <c r="W23" s="27" t="s">
        <v>65</v>
      </c>
      <c r="X23" s="26">
        <v>15783</v>
      </c>
      <c r="Y23" s="27" t="s">
        <v>65</v>
      </c>
      <c r="Z23" s="26">
        <v>13800</v>
      </c>
      <c r="AA23" s="27" t="s">
        <v>65</v>
      </c>
      <c r="AB23" s="26">
        <v>159248</v>
      </c>
      <c r="AC23" s="36" t="s">
        <v>65</v>
      </c>
      <c r="AD23" s="16" t="s">
        <v>17</v>
      </c>
    </row>
    <row r="24" spans="1:31" ht="14.1" customHeight="1" x14ac:dyDescent="0.15">
      <c r="A24" s="259"/>
      <c r="B24" s="254"/>
      <c r="C24" s="37" t="s">
        <v>52</v>
      </c>
      <c r="D24" s="74">
        <v>2474</v>
      </c>
      <c r="E24" s="81" t="s">
        <v>65</v>
      </c>
      <c r="F24" s="82">
        <v>3251</v>
      </c>
      <c r="G24" s="38" t="s">
        <v>65</v>
      </c>
      <c r="H24" s="66">
        <v>3188</v>
      </c>
      <c r="I24" s="38" t="s">
        <v>65</v>
      </c>
      <c r="J24" s="68">
        <v>3588</v>
      </c>
      <c r="K24" s="38" t="s">
        <v>65</v>
      </c>
      <c r="L24" s="70">
        <v>3970</v>
      </c>
      <c r="M24" s="38" t="s">
        <v>65</v>
      </c>
      <c r="N24" s="68">
        <v>4070</v>
      </c>
      <c r="O24" s="38" t="s">
        <v>65</v>
      </c>
      <c r="P24" s="68">
        <v>4511</v>
      </c>
      <c r="Q24" s="38" t="s">
        <v>65</v>
      </c>
      <c r="R24" s="68">
        <v>4073</v>
      </c>
      <c r="S24" s="38" t="s">
        <v>65</v>
      </c>
      <c r="T24" s="68">
        <v>4352</v>
      </c>
      <c r="U24" s="38" t="s">
        <v>65</v>
      </c>
      <c r="V24" s="68">
        <v>5280</v>
      </c>
      <c r="W24" s="38" t="s">
        <v>65</v>
      </c>
      <c r="X24" s="68">
        <v>3862</v>
      </c>
      <c r="Y24" s="38" t="s">
        <v>65</v>
      </c>
      <c r="Z24" s="68">
        <v>3098</v>
      </c>
      <c r="AA24" s="38" t="s">
        <v>65</v>
      </c>
      <c r="AB24" s="67">
        <v>45717</v>
      </c>
      <c r="AC24" s="24" t="s">
        <v>65</v>
      </c>
      <c r="AD24" s="16" t="s">
        <v>17</v>
      </c>
    </row>
    <row r="25" spans="1:31" ht="14.1" customHeight="1" x14ac:dyDescent="0.15">
      <c r="A25" s="259"/>
      <c r="B25" s="261" t="s">
        <v>53</v>
      </c>
      <c r="C25" s="233"/>
      <c r="D25" s="39">
        <v>1012</v>
      </c>
      <c r="E25" s="29">
        <v>65.080385852090032</v>
      </c>
      <c r="F25" s="39">
        <v>1123</v>
      </c>
      <c r="G25" s="22">
        <v>83.86855862584018</v>
      </c>
      <c r="H25" s="39">
        <v>1279</v>
      </c>
      <c r="I25" s="22">
        <v>160.678391959799</v>
      </c>
      <c r="J25" s="39">
        <v>1516</v>
      </c>
      <c r="K25" s="22">
        <v>207.38714090287277</v>
      </c>
      <c r="L25" s="39">
        <v>1664</v>
      </c>
      <c r="M25" s="22">
        <v>545.5737704918032</v>
      </c>
      <c r="N25" s="39">
        <v>1996</v>
      </c>
      <c r="O25" s="22">
        <v>262.97760210803693</v>
      </c>
      <c r="P25" s="39">
        <v>1666</v>
      </c>
      <c r="Q25" s="22">
        <v>249</v>
      </c>
      <c r="R25" s="39">
        <v>2090</v>
      </c>
      <c r="S25" s="22">
        <v>260.60000000000002</v>
      </c>
      <c r="T25" s="39">
        <v>1584</v>
      </c>
      <c r="U25" s="22">
        <v>129.9</v>
      </c>
      <c r="V25" s="39">
        <v>2171</v>
      </c>
      <c r="W25" s="22">
        <v>215.6</v>
      </c>
      <c r="X25" s="39">
        <v>1594</v>
      </c>
      <c r="Y25" s="22">
        <v>119.8</v>
      </c>
      <c r="Z25" s="39">
        <v>1440</v>
      </c>
      <c r="AA25" s="22">
        <v>152.69999999999999</v>
      </c>
      <c r="AB25" s="39">
        <v>19135</v>
      </c>
      <c r="AC25" s="40">
        <v>167</v>
      </c>
      <c r="AD25" s="16"/>
    </row>
    <row r="26" spans="1:31" ht="14.1" customHeight="1" x14ac:dyDescent="0.15">
      <c r="A26" s="259"/>
      <c r="B26" s="41"/>
      <c r="C26" s="11" t="s">
        <v>54</v>
      </c>
      <c r="D26" s="28">
        <v>1117</v>
      </c>
      <c r="E26" s="29">
        <v>312.88515406162463</v>
      </c>
      <c r="F26" s="28">
        <v>1376</v>
      </c>
      <c r="G26" s="30">
        <v>204.45765230312034</v>
      </c>
      <c r="H26" s="28">
        <v>948</v>
      </c>
      <c r="I26" s="30">
        <v>224.64454976303315</v>
      </c>
      <c r="J26" s="28">
        <v>1103</v>
      </c>
      <c r="K26" s="30">
        <v>302.1917808219178</v>
      </c>
      <c r="L26" s="28">
        <v>1409</v>
      </c>
      <c r="M26" s="30">
        <v>401.42450142450139</v>
      </c>
      <c r="N26" s="28">
        <v>1286</v>
      </c>
      <c r="O26" s="30">
        <v>240.37383177570092</v>
      </c>
      <c r="P26" s="28">
        <v>1899</v>
      </c>
      <c r="Q26" s="30">
        <v>251.9</v>
      </c>
      <c r="R26" s="28">
        <v>1140</v>
      </c>
      <c r="S26" s="30">
        <v>193.87755102040816</v>
      </c>
      <c r="T26" s="28">
        <v>1747</v>
      </c>
      <c r="U26" s="30">
        <v>313.64452423698384</v>
      </c>
      <c r="V26" s="28">
        <v>1589</v>
      </c>
      <c r="W26" s="30">
        <v>187.60330578512395</v>
      </c>
      <c r="X26" s="28">
        <v>1131</v>
      </c>
      <c r="Y26" s="30">
        <v>136.26506024096386</v>
      </c>
      <c r="Z26" s="28">
        <v>780</v>
      </c>
      <c r="AA26" s="30">
        <v>132.69999999999999</v>
      </c>
      <c r="AB26" s="28">
        <v>15525</v>
      </c>
      <c r="AC26" s="29">
        <v>226.1</v>
      </c>
      <c r="AD26" s="16"/>
    </row>
    <row r="27" spans="1:31" ht="14.1" customHeight="1" x14ac:dyDescent="0.15">
      <c r="A27" s="259"/>
      <c r="B27" s="42"/>
      <c r="C27" s="11" t="s">
        <v>55</v>
      </c>
      <c r="D27" s="28">
        <v>266</v>
      </c>
      <c r="E27" s="29">
        <v>47.584973166368513</v>
      </c>
      <c r="F27" s="28">
        <v>486</v>
      </c>
      <c r="G27" s="30">
        <v>97.2</v>
      </c>
      <c r="H27" s="28">
        <v>643</v>
      </c>
      <c r="I27" s="30">
        <v>200.9375</v>
      </c>
      <c r="J27" s="28">
        <v>483</v>
      </c>
      <c r="K27" s="30">
        <v>468.93203883495147</v>
      </c>
      <c r="L27" s="28">
        <v>485</v>
      </c>
      <c r="M27" s="30">
        <v>310.89743589743591</v>
      </c>
      <c r="N27" s="28">
        <v>638</v>
      </c>
      <c r="O27" s="30">
        <v>261.47540983606558</v>
      </c>
      <c r="P27" s="28">
        <v>727</v>
      </c>
      <c r="Q27" s="30">
        <v>666.97247706422024</v>
      </c>
      <c r="R27" s="28">
        <v>445</v>
      </c>
      <c r="S27" s="30">
        <v>108.00970873786409</v>
      </c>
      <c r="T27" s="28">
        <v>868</v>
      </c>
      <c r="U27" s="30">
        <v>264.63414634146341</v>
      </c>
      <c r="V27" s="28">
        <v>1120</v>
      </c>
      <c r="W27" s="30">
        <v>427.48091603053433</v>
      </c>
      <c r="X27" s="28">
        <v>967</v>
      </c>
      <c r="Y27" s="30">
        <v>331.16438356164383</v>
      </c>
      <c r="Z27" s="28">
        <v>778</v>
      </c>
      <c r="AA27" s="30">
        <v>155.6</v>
      </c>
      <c r="AB27" s="28">
        <v>7906</v>
      </c>
      <c r="AC27" s="29">
        <v>208.9</v>
      </c>
      <c r="AD27" s="16"/>
    </row>
    <row r="28" spans="1:31" ht="14.1" customHeight="1" x14ac:dyDescent="0.15">
      <c r="A28" s="259"/>
      <c r="B28" s="262" t="s">
        <v>56</v>
      </c>
      <c r="C28" s="233"/>
      <c r="D28" s="28">
        <v>24</v>
      </c>
      <c r="E28" s="29">
        <v>47.058823529411761</v>
      </c>
      <c r="F28" s="28">
        <v>106</v>
      </c>
      <c r="G28" s="30">
        <v>60.571428571428577</v>
      </c>
      <c r="H28" s="28">
        <v>113</v>
      </c>
      <c r="I28" s="71" t="s">
        <v>65</v>
      </c>
      <c r="J28" s="28">
        <v>25</v>
      </c>
      <c r="K28" s="30">
        <v>3.1367628607277291</v>
      </c>
      <c r="L28" s="28">
        <v>133</v>
      </c>
      <c r="M28" s="30">
        <v>211.11111111111111</v>
      </c>
      <c r="N28" s="28">
        <v>95</v>
      </c>
      <c r="O28" s="30">
        <v>3166.666666666667</v>
      </c>
      <c r="P28" s="28">
        <v>243</v>
      </c>
      <c r="Q28" s="30">
        <v>121.50000000000001</v>
      </c>
      <c r="R28" s="28">
        <v>40</v>
      </c>
      <c r="S28" s="71" t="s">
        <v>65</v>
      </c>
      <c r="T28" s="28">
        <v>83</v>
      </c>
      <c r="U28" s="30">
        <v>377.27272727272731</v>
      </c>
      <c r="V28" s="28">
        <v>161</v>
      </c>
      <c r="W28" s="30">
        <v>151.88679245283018</v>
      </c>
      <c r="X28" s="28">
        <v>196</v>
      </c>
      <c r="Y28" s="30">
        <v>79.674796747967477</v>
      </c>
      <c r="Z28" s="28">
        <v>160</v>
      </c>
      <c r="AA28" s="30">
        <v>78.431372549019613</v>
      </c>
      <c r="AB28" s="28">
        <v>1379</v>
      </c>
      <c r="AC28" s="29">
        <v>74.099999999999994</v>
      </c>
      <c r="AD28" s="16" t="s">
        <v>17</v>
      </c>
    </row>
    <row r="29" spans="1:31" ht="14.1" customHeight="1" x14ac:dyDescent="0.15">
      <c r="A29" s="259"/>
      <c r="B29" s="263" t="s">
        <v>57</v>
      </c>
      <c r="C29" s="263"/>
      <c r="D29" s="43">
        <v>145</v>
      </c>
      <c r="E29" s="29">
        <v>26.703499079189687</v>
      </c>
      <c r="F29" s="43">
        <v>194</v>
      </c>
      <c r="G29" s="44">
        <v>109.60451977401129</v>
      </c>
      <c r="H29" s="43">
        <v>210</v>
      </c>
      <c r="I29" s="44">
        <v>36.777583187390547</v>
      </c>
      <c r="J29" s="43">
        <v>225</v>
      </c>
      <c r="K29" s="44">
        <v>101.80995475113122</v>
      </c>
      <c r="L29" s="43">
        <v>358</v>
      </c>
      <c r="M29" s="44">
        <v>246.89655172413794</v>
      </c>
      <c r="N29" s="43">
        <v>668</v>
      </c>
      <c r="O29" s="44">
        <v>289.17748917748918</v>
      </c>
      <c r="P29" s="43">
        <v>357</v>
      </c>
      <c r="Q29" s="44">
        <v>113.69426751592357</v>
      </c>
      <c r="R29" s="43">
        <v>272</v>
      </c>
      <c r="S29" s="44">
        <v>111.47540983606557</v>
      </c>
      <c r="T29" s="43">
        <v>512</v>
      </c>
      <c r="U29" s="44">
        <v>116.89497716894977</v>
      </c>
      <c r="V29" s="43">
        <v>368</v>
      </c>
      <c r="W29" s="44">
        <v>217.75147928994082</v>
      </c>
      <c r="X29" s="43">
        <v>622</v>
      </c>
      <c r="Y29" s="44">
        <v>253.87755102040813</v>
      </c>
      <c r="Z29" s="43">
        <v>422</v>
      </c>
      <c r="AA29" s="44">
        <v>129.05198776758411</v>
      </c>
      <c r="AB29" s="43">
        <v>4353</v>
      </c>
      <c r="AC29" s="45">
        <v>120.1</v>
      </c>
      <c r="AD29" s="16" t="s">
        <v>17</v>
      </c>
      <c r="AE29" s="69"/>
    </row>
    <row r="30" spans="1:31" ht="14.1" customHeight="1" x14ac:dyDescent="0.15">
      <c r="A30" s="260"/>
      <c r="B30" s="234" t="s">
        <v>21</v>
      </c>
      <c r="C30" s="234"/>
      <c r="D30" s="31">
        <v>10776</v>
      </c>
      <c r="E30" s="24">
        <v>87.135117651815321</v>
      </c>
      <c r="F30" s="31">
        <v>12158</v>
      </c>
      <c r="G30" s="33">
        <v>111.38799816765919</v>
      </c>
      <c r="H30" s="31">
        <v>14054</v>
      </c>
      <c r="I30" s="33">
        <v>195.058986814712</v>
      </c>
      <c r="J30" s="31">
        <v>14964</v>
      </c>
      <c r="K30" s="33">
        <v>279.70093457943921</v>
      </c>
      <c r="L30" s="31">
        <v>17057</v>
      </c>
      <c r="M30" s="33">
        <v>381.41771019677992</v>
      </c>
      <c r="N30" s="31">
        <v>18157</v>
      </c>
      <c r="O30" s="33">
        <v>292.43034305041073</v>
      </c>
      <c r="P30" s="31">
        <v>21873</v>
      </c>
      <c r="Q30" s="33">
        <v>280.06402048655571</v>
      </c>
      <c r="R30" s="31">
        <v>17981</v>
      </c>
      <c r="S30" s="33">
        <v>296.47155812036272</v>
      </c>
      <c r="T30" s="31">
        <v>20289</v>
      </c>
      <c r="U30" s="33">
        <v>272.37213048731371</v>
      </c>
      <c r="V30" s="31">
        <v>25445</v>
      </c>
      <c r="W30" s="33">
        <v>300.62618147448018</v>
      </c>
      <c r="X30" s="31">
        <v>20463</v>
      </c>
      <c r="Y30" s="33">
        <v>201.05128708980152</v>
      </c>
      <c r="Z30" s="31">
        <v>17480</v>
      </c>
      <c r="AA30" s="33">
        <v>178.09475292919001</v>
      </c>
      <c r="AB30" s="31">
        <v>210697</v>
      </c>
      <c r="AC30" s="34">
        <v>218.8</v>
      </c>
      <c r="AD30" s="16" t="s">
        <v>17</v>
      </c>
      <c r="AE30" s="69"/>
    </row>
    <row r="31" spans="1:31" ht="14.1" customHeight="1" x14ac:dyDescent="0.15">
      <c r="A31" s="252" t="s">
        <v>29</v>
      </c>
      <c r="B31" s="233" t="s">
        <v>30</v>
      </c>
      <c r="C31" s="234"/>
      <c r="D31" s="12">
        <v>11846</v>
      </c>
      <c r="E31" s="13">
        <v>73.363473090976655</v>
      </c>
      <c r="F31" s="12">
        <v>15057</v>
      </c>
      <c r="G31" s="13">
        <v>99.046178134455999</v>
      </c>
      <c r="H31" s="12">
        <v>18799</v>
      </c>
      <c r="I31" s="13">
        <v>154.1407018694654</v>
      </c>
      <c r="J31" s="12">
        <v>17881</v>
      </c>
      <c r="K31" s="13">
        <v>165.47288543401814</v>
      </c>
      <c r="L31" s="12">
        <v>19168</v>
      </c>
      <c r="M31" s="13">
        <v>228.92631076077868</v>
      </c>
      <c r="N31" s="12">
        <v>21350</v>
      </c>
      <c r="O31" s="13">
        <v>152.69632384494349</v>
      </c>
      <c r="P31" s="12">
        <v>22193</v>
      </c>
      <c r="Q31" s="13">
        <v>200.8598063173138</v>
      </c>
      <c r="R31" s="12">
        <v>22274</v>
      </c>
      <c r="S31" s="13">
        <v>204.6866384855725</v>
      </c>
      <c r="T31" s="12">
        <v>24134</v>
      </c>
      <c r="U31" s="13">
        <v>171.58905083540702</v>
      </c>
      <c r="V31" s="12">
        <v>28060</v>
      </c>
      <c r="W31" s="13">
        <v>211.37476459510358</v>
      </c>
      <c r="X31" s="12">
        <v>26434</v>
      </c>
      <c r="Y31" s="13">
        <v>167.60081156479839</v>
      </c>
      <c r="Z31" s="12">
        <v>25067</v>
      </c>
      <c r="AA31" s="13">
        <v>171.31629305631492</v>
      </c>
      <c r="AB31" s="12">
        <v>252263</v>
      </c>
      <c r="AC31" s="25">
        <v>161.30000000000001</v>
      </c>
      <c r="AD31" s="16" t="s">
        <v>17</v>
      </c>
      <c r="AE31" s="69"/>
    </row>
    <row r="32" spans="1:31" ht="14.1" customHeight="1" x14ac:dyDescent="0.15">
      <c r="A32" s="253"/>
      <c r="B32" s="233" t="s">
        <v>31</v>
      </c>
      <c r="C32" s="234"/>
      <c r="D32" s="17">
        <v>1242</v>
      </c>
      <c r="E32" s="13">
        <v>111.79117911791178</v>
      </c>
      <c r="F32" s="17">
        <v>931</v>
      </c>
      <c r="G32" s="19">
        <v>72.905246671887241</v>
      </c>
      <c r="H32" s="17">
        <v>1513</v>
      </c>
      <c r="I32" s="19">
        <v>234.93788819875778</v>
      </c>
      <c r="J32" s="17">
        <v>1110</v>
      </c>
      <c r="K32" s="19">
        <v>385.41666666666663</v>
      </c>
      <c r="L32" s="17">
        <v>1216</v>
      </c>
      <c r="M32" s="19">
        <v>440.57971014492756</v>
      </c>
      <c r="N32" s="17">
        <v>1252</v>
      </c>
      <c r="O32" s="19">
        <v>370.41420118343194</v>
      </c>
      <c r="P32" s="17">
        <v>1499</v>
      </c>
      <c r="Q32" s="19">
        <v>205.06155950752395</v>
      </c>
      <c r="R32" s="17">
        <v>1416</v>
      </c>
      <c r="S32" s="19">
        <v>181.77150192554558</v>
      </c>
      <c r="T32" s="17">
        <v>1807</v>
      </c>
      <c r="U32" s="19">
        <v>171.11742424242425</v>
      </c>
      <c r="V32" s="17">
        <v>1015</v>
      </c>
      <c r="W32" s="19">
        <v>107.18057022175292</v>
      </c>
      <c r="X32" s="17">
        <v>1663</v>
      </c>
      <c r="Y32" s="19">
        <v>239.62536023054756</v>
      </c>
      <c r="Z32" s="17">
        <v>992</v>
      </c>
      <c r="AA32" s="19">
        <v>111.21076233183858</v>
      </c>
      <c r="AB32" s="17">
        <v>15656</v>
      </c>
      <c r="AC32" s="20">
        <v>173.3</v>
      </c>
      <c r="AD32" s="16" t="s">
        <v>17</v>
      </c>
      <c r="AE32" s="69"/>
    </row>
    <row r="33" spans="1:31" ht="14.1" customHeight="1" x14ac:dyDescent="0.15">
      <c r="A33" s="253"/>
      <c r="B33" s="233" t="s">
        <v>32</v>
      </c>
      <c r="C33" s="234"/>
      <c r="D33" s="46">
        <v>997</v>
      </c>
      <c r="E33" s="22">
        <v>108.96174863387978</v>
      </c>
      <c r="F33" s="46">
        <v>1946</v>
      </c>
      <c r="G33" s="47">
        <v>225.75406032482599</v>
      </c>
      <c r="H33" s="46">
        <v>1052</v>
      </c>
      <c r="I33" s="47">
        <v>31.506439053608865</v>
      </c>
      <c r="J33" s="46">
        <v>877</v>
      </c>
      <c r="K33" s="47">
        <v>128.40409956076135</v>
      </c>
      <c r="L33" s="46">
        <v>1648</v>
      </c>
      <c r="M33" s="47">
        <v>219.44074567243678</v>
      </c>
      <c r="N33" s="46">
        <v>1860</v>
      </c>
      <c r="O33" s="47">
        <v>519.55307262569829</v>
      </c>
      <c r="P33" s="46">
        <v>217</v>
      </c>
      <c r="Q33" s="47">
        <v>42.135922330097088</v>
      </c>
      <c r="R33" s="46">
        <v>702</v>
      </c>
      <c r="S33" s="47">
        <v>21.613300492610836</v>
      </c>
      <c r="T33" s="46">
        <v>1067</v>
      </c>
      <c r="U33" s="47">
        <v>161.42208774583963</v>
      </c>
      <c r="V33" s="46">
        <v>1344</v>
      </c>
      <c r="W33" s="47">
        <v>150.84175084175084</v>
      </c>
      <c r="X33" s="46">
        <v>1231</v>
      </c>
      <c r="Y33" s="47">
        <v>314.83375959079285</v>
      </c>
      <c r="Z33" s="46">
        <v>1613</v>
      </c>
      <c r="AA33" s="47">
        <v>219.45578231292515</v>
      </c>
      <c r="AB33" s="46">
        <v>14554</v>
      </c>
      <c r="AC33" s="48">
        <v>109</v>
      </c>
      <c r="AD33" s="16" t="s">
        <v>17</v>
      </c>
      <c r="AE33" s="69"/>
    </row>
    <row r="34" spans="1:31" ht="14.1" customHeight="1" x14ac:dyDescent="0.15">
      <c r="A34" s="254"/>
      <c r="B34" s="234" t="s">
        <v>21</v>
      </c>
      <c r="C34" s="234"/>
      <c r="D34" s="23">
        <v>14085</v>
      </c>
      <c r="E34" s="24">
        <v>77.505089968634792</v>
      </c>
      <c r="F34" s="23">
        <v>17934</v>
      </c>
      <c r="G34" s="33">
        <v>103.4196413124964</v>
      </c>
      <c r="H34" s="23">
        <v>21364</v>
      </c>
      <c r="I34" s="33">
        <v>132.04771617528897</v>
      </c>
      <c r="J34" s="23">
        <v>19868</v>
      </c>
      <c r="K34" s="33">
        <v>168.70170671648128</v>
      </c>
      <c r="L34" s="23">
        <v>22032</v>
      </c>
      <c r="M34" s="33">
        <v>234.38297872340422</v>
      </c>
      <c r="N34" s="23">
        <v>24462</v>
      </c>
      <c r="O34" s="33">
        <v>166.65758277694508</v>
      </c>
      <c r="P34" s="23">
        <v>23909</v>
      </c>
      <c r="Q34" s="33">
        <v>194.46116307442048</v>
      </c>
      <c r="R34" s="23">
        <v>24392</v>
      </c>
      <c r="S34" s="33">
        <v>163.60587564558321</v>
      </c>
      <c r="T34" s="23">
        <v>27008</v>
      </c>
      <c r="U34" s="33">
        <v>171.13166898998858</v>
      </c>
      <c r="V34" s="23">
        <v>30419</v>
      </c>
      <c r="W34" s="33">
        <v>201.27704625157148</v>
      </c>
      <c r="X34" s="23">
        <v>29328</v>
      </c>
      <c r="Y34" s="33">
        <v>173.98113543335111</v>
      </c>
      <c r="Z34" s="23">
        <v>27672</v>
      </c>
      <c r="AA34" s="33">
        <v>170.19496894027924</v>
      </c>
      <c r="AB34" s="23">
        <v>282473</v>
      </c>
      <c r="AC34" s="34">
        <v>158</v>
      </c>
      <c r="AD34" s="16" t="s">
        <v>17</v>
      </c>
      <c r="AE34" s="69"/>
    </row>
    <row r="35" spans="1:31" ht="14.1" customHeight="1" x14ac:dyDescent="0.15">
      <c r="A35" s="252" t="s">
        <v>33</v>
      </c>
      <c r="B35" s="233" t="s">
        <v>34</v>
      </c>
      <c r="C35" s="234"/>
      <c r="D35" s="12">
        <v>476</v>
      </c>
      <c r="E35" s="13">
        <v>126.25994694960212</v>
      </c>
      <c r="F35" s="12">
        <v>409</v>
      </c>
      <c r="G35" s="13">
        <v>130.67092651757187</v>
      </c>
      <c r="H35" s="12">
        <v>615</v>
      </c>
      <c r="I35" s="13">
        <v>292.85714285714283</v>
      </c>
      <c r="J35" s="78">
        <v>521</v>
      </c>
      <c r="K35" s="73" t="s">
        <v>65</v>
      </c>
      <c r="L35" s="12">
        <v>383</v>
      </c>
      <c r="M35" s="13">
        <v>364.76190476190476</v>
      </c>
      <c r="N35" s="12">
        <v>722</v>
      </c>
      <c r="O35" s="13">
        <v>357.42574257425741</v>
      </c>
      <c r="P35" s="12">
        <v>792</v>
      </c>
      <c r="Q35" s="13">
        <v>3443.478260869565</v>
      </c>
      <c r="R35" s="12">
        <v>1754</v>
      </c>
      <c r="S35" s="13">
        <v>640.14598540145982</v>
      </c>
      <c r="T35" s="12">
        <v>759</v>
      </c>
      <c r="U35" s="13">
        <v>300</v>
      </c>
      <c r="V35" s="12">
        <v>795</v>
      </c>
      <c r="W35" s="13">
        <v>99.624060150375939</v>
      </c>
      <c r="X35" s="12">
        <v>769</v>
      </c>
      <c r="Y35" s="13">
        <v>151.97628458498025</v>
      </c>
      <c r="Z35" s="12">
        <v>833</v>
      </c>
      <c r="AA35" s="13" t="s">
        <v>65</v>
      </c>
      <c r="AB35" s="12">
        <v>8828</v>
      </c>
      <c r="AC35" s="25">
        <v>470.3</v>
      </c>
      <c r="AD35" s="16" t="s">
        <v>17</v>
      </c>
      <c r="AE35" s="69"/>
    </row>
    <row r="36" spans="1:31" ht="14.1" customHeight="1" x14ac:dyDescent="0.15">
      <c r="A36" s="253"/>
      <c r="B36" s="233" t="s">
        <v>20</v>
      </c>
      <c r="C36" s="234"/>
      <c r="D36" s="46">
        <v>43</v>
      </c>
      <c r="E36" s="22">
        <v>72.881355932203391</v>
      </c>
      <c r="F36" s="46">
        <v>52</v>
      </c>
      <c r="G36" s="47">
        <v>152.94117647058823</v>
      </c>
      <c r="H36" s="46">
        <v>125</v>
      </c>
      <c r="I36" s="47">
        <v>595.2380952380953</v>
      </c>
      <c r="J36" s="46">
        <v>40</v>
      </c>
      <c r="K36" s="2" t="s">
        <v>65</v>
      </c>
      <c r="L36" s="46">
        <v>80</v>
      </c>
      <c r="M36" s="47">
        <v>190.47619047619045</v>
      </c>
      <c r="N36" s="46">
        <v>88</v>
      </c>
      <c r="O36" s="47">
        <v>146.66666666666666</v>
      </c>
      <c r="P36" s="46">
        <v>115</v>
      </c>
      <c r="Q36" s="47">
        <v>169.11764705882354</v>
      </c>
      <c r="R36" s="46">
        <v>155</v>
      </c>
      <c r="S36" s="47">
        <v>246.03174603174605</v>
      </c>
      <c r="T36" s="46">
        <v>28</v>
      </c>
      <c r="U36" s="47">
        <v>112.00000000000001</v>
      </c>
      <c r="V36" s="46">
        <v>81</v>
      </c>
      <c r="W36" s="47">
        <v>352.17391304347825</v>
      </c>
      <c r="X36" s="46">
        <v>101</v>
      </c>
      <c r="Y36" s="47">
        <v>39.147286821705421</v>
      </c>
      <c r="Z36" s="46">
        <v>86</v>
      </c>
      <c r="AA36" s="47">
        <v>90.526315789473685</v>
      </c>
      <c r="AB36" s="46">
        <v>994</v>
      </c>
      <c r="AC36" s="48">
        <v>132.9</v>
      </c>
      <c r="AD36" s="16" t="s">
        <v>17</v>
      </c>
      <c r="AE36" s="69"/>
    </row>
    <row r="37" spans="1:31" ht="14.1" customHeight="1" x14ac:dyDescent="0.15">
      <c r="A37" s="254"/>
      <c r="B37" s="234" t="s">
        <v>21</v>
      </c>
      <c r="C37" s="234"/>
      <c r="D37" s="23">
        <v>519</v>
      </c>
      <c r="E37" s="24">
        <v>119.03669724770643</v>
      </c>
      <c r="F37" s="23">
        <v>461</v>
      </c>
      <c r="G37" s="33">
        <v>132.85302593659941</v>
      </c>
      <c r="H37" s="23">
        <v>740</v>
      </c>
      <c r="I37" s="33">
        <v>320.34632034632034</v>
      </c>
      <c r="J37" s="79">
        <v>561</v>
      </c>
      <c r="K37" s="80" t="s">
        <v>65</v>
      </c>
      <c r="L37" s="23">
        <v>463</v>
      </c>
      <c r="M37" s="33">
        <v>314.96598639455783</v>
      </c>
      <c r="N37" s="23">
        <v>810</v>
      </c>
      <c r="O37" s="33">
        <v>309.16030534351148</v>
      </c>
      <c r="P37" s="23">
        <v>907</v>
      </c>
      <c r="Q37" s="33">
        <v>996.7032967032967</v>
      </c>
      <c r="R37" s="23">
        <v>1909</v>
      </c>
      <c r="S37" s="33">
        <v>566.46884272997033</v>
      </c>
      <c r="T37" s="23">
        <v>787</v>
      </c>
      <c r="U37" s="33">
        <v>283.09352517985616</v>
      </c>
      <c r="V37" s="23">
        <v>876</v>
      </c>
      <c r="W37" s="33">
        <v>106.69914738124237</v>
      </c>
      <c r="X37" s="23">
        <v>870</v>
      </c>
      <c r="Y37" s="33">
        <v>113.87434554973821</v>
      </c>
      <c r="Z37" s="23">
        <v>919</v>
      </c>
      <c r="AA37" s="33" t="s">
        <v>65</v>
      </c>
      <c r="AB37" s="23">
        <v>9822</v>
      </c>
      <c r="AC37" s="34">
        <v>374.2</v>
      </c>
      <c r="AD37" s="16" t="s">
        <v>17</v>
      </c>
      <c r="AE37" s="69"/>
    </row>
    <row r="38" spans="1:31" ht="14.1" customHeight="1" x14ac:dyDescent="0.15">
      <c r="A38" s="266" t="s">
        <v>58</v>
      </c>
      <c r="B38" s="233" t="s">
        <v>35</v>
      </c>
      <c r="C38" s="234"/>
      <c r="D38" s="12">
        <v>749</v>
      </c>
      <c r="E38" s="13">
        <v>231.17283950617283</v>
      </c>
      <c r="F38" s="12">
        <v>470</v>
      </c>
      <c r="G38" s="13">
        <v>200.85470085470087</v>
      </c>
      <c r="H38" s="12">
        <v>435</v>
      </c>
      <c r="I38" s="13">
        <v>145</v>
      </c>
      <c r="J38" s="12">
        <v>226</v>
      </c>
      <c r="K38" s="13">
        <v>209.25925925925927</v>
      </c>
      <c r="L38" s="12">
        <v>615</v>
      </c>
      <c r="M38" s="13">
        <v>184.1317365269461</v>
      </c>
      <c r="N38" s="12">
        <v>587</v>
      </c>
      <c r="O38" s="13">
        <v>140.09546539379477</v>
      </c>
      <c r="P38" s="12">
        <v>486</v>
      </c>
      <c r="Q38" s="13">
        <v>92.220113851992409</v>
      </c>
      <c r="R38" s="12">
        <v>611</v>
      </c>
      <c r="S38" s="13">
        <v>140.1376146788991</v>
      </c>
      <c r="T38" s="12">
        <v>688</v>
      </c>
      <c r="U38" s="13">
        <v>119.44444444444444</v>
      </c>
      <c r="V38" s="12">
        <v>608</v>
      </c>
      <c r="W38" s="13">
        <v>123.07692307692308</v>
      </c>
      <c r="X38" s="12">
        <v>499</v>
      </c>
      <c r="Y38" s="13">
        <v>82.890365448504994</v>
      </c>
      <c r="Z38" s="12">
        <v>589</v>
      </c>
      <c r="AA38" s="13">
        <v>82.49299719887955</v>
      </c>
      <c r="AB38" s="12">
        <v>6563</v>
      </c>
      <c r="AC38" s="25">
        <v>129.5</v>
      </c>
      <c r="AD38" s="16" t="s">
        <v>17</v>
      </c>
      <c r="AE38" s="69"/>
    </row>
    <row r="39" spans="1:31" ht="14.1" customHeight="1" x14ac:dyDescent="0.15">
      <c r="A39" s="267"/>
      <c r="B39" s="233" t="s">
        <v>20</v>
      </c>
      <c r="C39" s="234"/>
      <c r="D39" s="46">
        <v>35</v>
      </c>
      <c r="E39" s="22">
        <v>1750</v>
      </c>
      <c r="F39" s="46">
        <v>23</v>
      </c>
      <c r="G39" s="47">
        <v>229.99999999999997</v>
      </c>
      <c r="H39" s="46">
        <v>126</v>
      </c>
      <c r="I39" s="2" t="s">
        <v>65</v>
      </c>
      <c r="J39" s="46">
        <v>158</v>
      </c>
      <c r="K39" s="2">
        <v>117.03703703703702</v>
      </c>
      <c r="L39" s="46">
        <v>67</v>
      </c>
      <c r="M39" s="2" t="s">
        <v>65</v>
      </c>
      <c r="N39" s="46">
        <v>169</v>
      </c>
      <c r="O39" s="2" t="s">
        <v>65</v>
      </c>
      <c r="P39" s="46">
        <v>86</v>
      </c>
      <c r="Q39" s="2" t="s">
        <v>65</v>
      </c>
      <c r="R39" s="46">
        <v>109</v>
      </c>
      <c r="S39" s="2" t="s">
        <v>65</v>
      </c>
      <c r="T39" s="46">
        <v>117</v>
      </c>
      <c r="U39" s="47">
        <v>174.62686567164178</v>
      </c>
      <c r="V39" s="46">
        <v>107</v>
      </c>
      <c r="W39" s="47">
        <v>823.07692307692298</v>
      </c>
      <c r="X39" s="46">
        <v>386</v>
      </c>
      <c r="Y39" s="2">
        <v>7720</v>
      </c>
      <c r="Z39" s="46">
        <v>2</v>
      </c>
      <c r="AA39" s="47">
        <v>2.9411764705882351</v>
      </c>
      <c r="AB39" s="46">
        <v>1385</v>
      </c>
      <c r="AC39" s="48">
        <v>461.7</v>
      </c>
      <c r="AD39" s="16" t="s">
        <v>17</v>
      </c>
      <c r="AE39" s="69"/>
    </row>
    <row r="40" spans="1:31" ht="14.1" customHeight="1" x14ac:dyDescent="0.15">
      <c r="A40" s="268"/>
      <c r="B40" s="234" t="s">
        <v>21</v>
      </c>
      <c r="C40" s="234"/>
      <c r="D40" s="23">
        <v>784</v>
      </c>
      <c r="E40" s="24">
        <v>240.49079754601226</v>
      </c>
      <c r="F40" s="23">
        <v>493</v>
      </c>
      <c r="G40" s="33">
        <v>202.04918032786887</v>
      </c>
      <c r="H40" s="23">
        <v>561</v>
      </c>
      <c r="I40" s="33">
        <v>187</v>
      </c>
      <c r="J40" s="23">
        <v>384</v>
      </c>
      <c r="K40" s="33">
        <v>158.02469135802468</v>
      </c>
      <c r="L40" s="23">
        <v>682</v>
      </c>
      <c r="M40" s="33">
        <v>204.19161676646706</v>
      </c>
      <c r="N40" s="23">
        <v>756</v>
      </c>
      <c r="O40" s="33">
        <v>180.42959427207637</v>
      </c>
      <c r="P40" s="23">
        <v>572</v>
      </c>
      <c r="Q40" s="33">
        <v>108.53889943074005</v>
      </c>
      <c r="R40" s="23">
        <v>720</v>
      </c>
      <c r="S40" s="33">
        <v>165.1376146788991</v>
      </c>
      <c r="T40" s="23">
        <v>805</v>
      </c>
      <c r="U40" s="33">
        <v>125.19440124416796</v>
      </c>
      <c r="V40" s="23">
        <v>715</v>
      </c>
      <c r="W40" s="33">
        <v>141.02564102564102</v>
      </c>
      <c r="X40" s="23">
        <v>885</v>
      </c>
      <c r="Y40" s="33">
        <v>145.79901153212521</v>
      </c>
      <c r="Z40" s="23">
        <v>591</v>
      </c>
      <c r="AA40" s="33">
        <v>75.575447570332472</v>
      </c>
      <c r="AB40" s="23">
        <v>7948</v>
      </c>
      <c r="AC40" s="34" t="s">
        <v>70</v>
      </c>
      <c r="AD40" s="16" t="s">
        <v>17</v>
      </c>
      <c r="AE40" s="69"/>
    </row>
    <row r="41" spans="1:31" ht="14.1" customHeight="1" x14ac:dyDescent="0.15">
      <c r="A41" s="269" t="s">
        <v>59</v>
      </c>
      <c r="B41" s="270"/>
      <c r="C41" s="271"/>
      <c r="D41" s="28">
        <v>245</v>
      </c>
      <c r="E41" s="22">
        <v>72.916666666666657</v>
      </c>
      <c r="F41" s="28">
        <v>259</v>
      </c>
      <c r="G41" s="30">
        <v>140</v>
      </c>
      <c r="H41" s="28">
        <v>155</v>
      </c>
      <c r="I41" s="30">
        <v>119.23076923076923</v>
      </c>
      <c r="J41" s="28">
        <v>380</v>
      </c>
      <c r="K41" s="30">
        <v>38000</v>
      </c>
      <c r="L41" s="28">
        <v>41</v>
      </c>
      <c r="M41" s="30">
        <v>136.66666666666666</v>
      </c>
      <c r="N41" s="28">
        <v>151</v>
      </c>
      <c r="O41" s="30">
        <v>15.361139369277721</v>
      </c>
      <c r="P41" s="28">
        <v>180</v>
      </c>
      <c r="Q41" s="30">
        <v>80</v>
      </c>
      <c r="R41" s="28">
        <v>313</v>
      </c>
      <c r="S41" s="30">
        <v>763.41463414634143</v>
      </c>
      <c r="T41" s="28">
        <v>121</v>
      </c>
      <c r="U41" s="30">
        <v>75.625</v>
      </c>
      <c r="V41" s="28">
        <v>218</v>
      </c>
      <c r="W41" s="30">
        <v>166.41221374045801</v>
      </c>
      <c r="X41" s="28">
        <v>109</v>
      </c>
      <c r="Y41" s="30">
        <v>70.779220779220779</v>
      </c>
      <c r="Z41" s="28">
        <v>61</v>
      </c>
      <c r="AA41" s="30" t="s">
        <v>65</v>
      </c>
      <c r="AB41" s="28">
        <v>2233</v>
      </c>
      <c r="AC41" s="29" t="s">
        <v>71</v>
      </c>
      <c r="AD41" s="16"/>
      <c r="AE41" s="69"/>
    </row>
    <row r="42" spans="1:31" ht="14.1" customHeight="1" x14ac:dyDescent="0.15">
      <c r="A42" s="269" t="s">
        <v>60</v>
      </c>
      <c r="B42" s="270"/>
      <c r="C42" s="271"/>
      <c r="D42" s="28">
        <v>212</v>
      </c>
      <c r="E42" s="29">
        <v>504.76190476190476</v>
      </c>
      <c r="F42" s="28">
        <v>-4</v>
      </c>
      <c r="G42" s="30" t="s">
        <v>65</v>
      </c>
      <c r="H42" s="28">
        <v>44</v>
      </c>
      <c r="I42" s="30">
        <v>75.862068965517238</v>
      </c>
      <c r="J42" s="28">
        <v>108</v>
      </c>
      <c r="K42" s="30">
        <v>284.21052631578948</v>
      </c>
      <c r="L42" s="72">
        <v>1</v>
      </c>
      <c r="M42" s="71" t="s">
        <v>65</v>
      </c>
      <c r="N42" s="28">
        <v>9</v>
      </c>
      <c r="O42" s="30">
        <v>14.0625</v>
      </c>
      <c r="P42" s="28">
        <v>8</v>
      </c>
      <c r="Q42" s="30">
        <v>36.363636363636367</v>
      </c>
      <c r="R42" s="28">
        <v>73</v>
      </c>
      <c r="S42" s="30">
        <v>208.57142857142858</v>
      </c>
      <c r="T42" s="28">
        <v>118</v>
      </c>
      <c r="U42" s="71" t="s">
        <v>65</v>
      </c>
      <c r="V42" s="28">
        <v>68</v>
      </c>
      <c r="W42" s="30">
        <v>6800</v>
      </c>
      <c r="X42" s="28">
        <v>23</v>
      </c>
      <c r="Y42" s="30">
        <v>33.82352941176471</v>
      </c>
      <c r="Z42" s="28">
        <v>0</v>
      </c>
      <c r="AA42" s="30" t="s">
        <v>65</v>
      </c>
      <c r="AB42" s="28">
        <v>660</v>
      </c>
      <c r="AC42" s="29">
        <v>203.1</v>
      </c>
      <c r="AD42" s="16"/>
      <c r="AE42" s="69"/>
    </row>
    <row r="43" spans="1:31" ht="14.1" customHeight="1" x14ac:dyDescent="0.15">
      <c r="A43" s="49" t="s">
        <v>36</v>
      </c>
      <c r="B43" s="50"/>
      <c r="C43" s="51" t="s">
        <v>37</v>
      </c>
      <c r="D43" s="28">
        <v>62222</v>
      </c>
      <c r="E43" s="30">
        <v>121.54870973413294</v>
      </c>
      <c r="F43" s="28">
        <v>75123</v>
      </c>
      <c r="G43" s="30">
        <v>166.10210714838479</v>
      </c>
      <c r="H43" s="28">
        <v>87389</v>
      </c>
      <c r="I43" s="30">
        <v>202.28466933635792</v>
      </c>
      <c r="J43" s="28">
        <v>87896</v>
      </c>
      <c r="K43" s="30">
        <v>251.1744870549237</v>
      </c>
      <c r="L43" s="28">
        <v>90713</v>
      </c>
      <c r="M43" s="30">
        <v>274.49692861681848</v>
      </c>
      <c r="N43" s="28">
        <v>87425</v>
      </c>
      <c r="O43" s="30">
        <v>199.47293967326823</v>
      </c>
      <c r="P43" s="28">
        <v>89598</v>
      </c>
      <c r="Q43" s="30">
        <v>199.19519786571809</v>
      </c>
      <c r="R43" s="28">
        <v>81328</v>
      </c>
      <c r="S43" s="30">
        <v>181.08703881009106</v>
      </c>
      <c r="T43" s="28">
        <v>87036</v>
      </c>
      <c r="U43" s="30">
        <v>161.68979546341191</v>
      </c>
      <c r="V43" s="28">
        <v>98933</v>
      </c>
      <c r="W43" s="30">
        <v>185.54924135861512</v>
      </c>
      <c r="X43" s="28">
        <v>95400</v>
      </c>
      <c r="Y43" s="30">
        <v>154.77465200038938</v>
      </c>
      <c r="Z43" s="28">
        <v>88032</v>
      </c>
      <c r="AA43" s="30">
        <v>130.97076545413969</v>
      </c>
      <c r="AB43" s="28">
        <v>1031095</v>
      </c>
      <c r="AC43" s="29">
        <v>178.6</v>
      </c>
      <c r="AD43" s="16" t="s">
        <v>17</v>
      </c>
    </row>
    <row r="44" spans="1:31" ht="14.1" customHeight="1" x14ac:dyDescent="0.15">
      <c r="A44" s="52"/>
      <c r="B44" s="264" t="s">
        <v>38</v>
      </c>
      <c r="C44" s="265"/>
      <c r="D44" s="31">
        <v>61740</v>
      </c>
      <c r="E44" s="34">
        <v>121.72472940202283</v>
      </c>
      <c r="F44" s="32">
        <v>74462</v>
      </c>
      <c r="G44" s="33">
        <v>165.23610864548198</v>
      </c>
      <c r="H44" s="32">
        <v>86832</v>
      </c>
      <c r="I44" s="33">
        <v>203.22988344333658</v>
      </c>
      <c r="J44" s="32">
        <v>87321</v>
      </c>
      <c r="K44" s="33">
        <v>253.34667943250065</v>
      </c>
      <c r="L44" s="83">
        <v>90104</v>
      </c>
      <c r="M44" s="33">
        <v>276.58777665223931</v>
      </c>
      <c r="N44" s="32">
        <v>86925</v>
      </c>
      <c r="O44" s="33">
        <v>200.53753518202373</v>
      </c>
      <c r="P44" s="32">
        <v>89182</v>
      </c>
      <c r="Q44" s="33">
        <v>200.66150661506614</v>
      </c>
      <c r="R44" s="32">
        <v>80545</v>
      </c>
      <c r="S44" s="33">
        <v>180.90649776520002</v>
      </c>
      <c r="T44" s="32">
        <v>86537</v>
      </c>
      <c r="U44" s="33">
        <v>161.92391894167616</v>
      </c>
      <c r="V44" s="32">
        <v>97888</v>
      </c>
      <c r="W44" s="33">
        <v>184.83383685800604</v>
      </c>
      <c r="X44" s="32">
        <v>94425</v>
      </c>
      <c r="Y44" s="33">
        <v>154.42547345697184</v>
      </c>
      <c r="Z44" s="32">
        <v>87420</v>
      </c>
      <c r="AA44" s="33">
        <v>130.94667465548233</v>
      </c>
      <c r="AB44" s="32">
        <v>1023381</v>
      </c>
      <c r="AC44" s="34">
        <v>178.9</v>
      </c>
      <c r="AD44" s="16" t="s">
        <v>17</v>
      </c>
    </row>
    <row r="45" spans="1:31" ht="14.1" customHeight="1" x14ac:dyDescent="0.15">
      <c r="A45" s="53"/>
      <c r="B45" s="54"/>
      <c r="C45" s="54"/>
      <c r="D45" s="55"/>
      <c r="E45" s="16"/>
      <c r="F45" s="56"/>
      <c r="G45" s="16"/>
      <c r="H45" s="56"/>
      <c r="I45" s="16"/>
      <c r="J45" s="56"/>
      <c r="K45" s="16"/>
      <c r="L45" s="57"/>
      <c r="M45" s="16"/>
      <c r="N45" s="56"/>
      <c r="O45" s="16"/>
      <c r="P45" s="7"/>
      <c r="R45" s="8" t="s">
        <v>17</v>
      </c>
      <c r="Y45" s="58"/>
      <c r="AC45" s="59"/>
    </row>
    <row r="46" spans="1:31" ht="14.1" customHeight="1" x14ac:dyDescent="0.15">
      <c r="A46" s="7" t="s">
        <v>39</v>
      </c>
      <c r="B46" t="s">
        <v>63</v>
      </c>
      <c r="K46" s="58"/>
      <c r="L46" s="62"/>
      <c r="AB46" s="60"/>
    </row>
    <row r="47" spans="1:31" ht="14.1" customHeight="1" x14ac:dyDescent="0.15">
      <c r="A47" s="7"/>
    </row>
    <row r="48" spans="1:31" ht="14.1" customHeight="1" x14ac:dyDescent="0.15">
      <c r="A48" s="7"/>
    </row>
    <row r="49" spans="1:14" ht="14.1" customHeight="1" x14ac:dyDescent="0.15">
      <c r="A49" s="7"/>
      <c r="B49" s="7"/>
      <c r="C49" s="7"/>
    </row>
    <row r="51" spans="1:14" ht="14.1" customHeight="1" x14ac:dyDescent="0.15">
      <c r="C51" s="8" t="s">
        <v>40</v>
      </c>
    </row>
    <row r="52" spans="1:14" ht="14.1" customHeight="1" x14ac:dyDescent="0.15">
      <c r="C52" s="8" t="s">
        <v>17</v>
      </c>
      <c r="D52" s="8" t="s">
        <v>62</v>
      </c>
      <c r="E52" s="8" t="s">
        <v>17</v>
      </c>
      <c r="N52" s="8" t="s">
        <v>41</v>
      </c>
    </row>
    <row r="53" spans="1:14" ht="14.1" customHeight="1" x14ac:dyDescent="0.15">
      <c r="C53" s="8" t="s">
        <v>17</v>
      </c>
      <c r="D53" s="8" t="s">
        <v>62</v>
      </c>
      <c r="E53" s="8" t="s">
        <v>17</v>
      </c>
    </row>
  </sheetData>
  <mergeCells count="40">
    <mergeCell ref="B44:C44"/>
    <mergeCell ref="A38:A40"/>
    <mergeCell ref="B38:C38"/>
    <mergeCell ref="B39:C39"/>
    <mergeCell ref="B40:C40"/>
    <mergeCell ref="A41:C41"/>
    <mergeCell ref="A42:C42"/>
    <mergeCell ref="A35:A37"/>
    <mergeCell ref="B35:C35"/>
    <mergeCell ref="B36:C36"/>
    <mergeCell ref="B37:C37"/>
    <mergeCell ref="A31:A34"/>
    <mergeCell ref="B31:C31"/>
    <mergeCell ref="B32:C32"/>
    <mergeCell ref="B33:C33"/>
    <mergeCell ref="B34:C34"/>
    <mergeCell ref="A17:C17"/>
    <mergeCell ref="A18:A30"/>
    <mergeCell ref="B18:B24"/>
    <mergeCell ref="B25:C25"/>
    <mergeCell ref="B28:C28"/>
    <mergeCell ref="B29:C29"/>
    <mergeCell ref="B30:C30"/>
    <mergeCell ref="A8:A1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2:C2"/>
    <mergeCell ref="A3:A7"/>
    <mergeCell ref="B3:C3"/>
    <mergeCell ref="B4:C4"/>
    <mergeCell ref="B5:C5"/>
    <mergeCell ref="B6:C6"/>
    <mergeCell ref="B7:C7"/>
  </mergeCells>
  <phoneticPr fontId="2"/>
  <dataValidations count="1">
    <dataValidation imeMode="off" allowBlank="1" showInputMessage="1" showErrorMessage="1" sqref="D3:AC44" xr:uid="{00000000-0002-0000-0200-000000000000}"/>
  </dataValidations>
  <pageMargins left="0.62992125984251968" right="0.59055118110236227" top="0.78740157480314965" bottom="0.6692913385826772" header="0.47244094488188981" footer="0.51181102362204722"/>
  <pageSetup paperSize="9" scale="60" orientation="landscape" r:id="rId1"/>
  <headerFooter alignWithMargins="0">
    <oddHeader xml:space="preserve">&amp;C外需国・地域別受注実績&amp;R
&amp;10単位：百万円・％&amp;11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53"/>
  <sheetViews>
    <sheetView showGridLines="0" zoomScaleNormal="100" zoomScaleSheetLayoutView="75" workbookViewId="0">
      <pane xSplit="3" ySplit="2" topLeftCell="D3" activePane="bottomRight" state="frozen"/>
      <selection activeCell="Q1" sqref="Q1"/>
      <selection pane="topRight" activeCell="Q1" sqref="Q1"/>
      <selection pane="bottomLeft" activeCell="Q1" sqref="Q1"/>
      <selection pane="bottomRight" activeCell="Q2" sqref="Q2"/>
    </sheetView>
  </sheetViews>
  <sheetFormatPr defaultColWidth="9" defaultRowHeight="14.1" customHeight="1" x14ac:dyDescent="0.15"/>
  <cols>
    <col min="1" max="1" width="3.25" style="151" customWidth="1"/>
    <col min="2" max="2" width="2.625" style="151" customWidth="1"/>
    <col min="3" max="3" width="8.125" style="151" customWidth="1"/>
    <col min="4" max="4" width="7.5" style="151" bestFit="1" customWidth="1"/>
    <col min="5" max="5" width="6.375" style="150" bestFit="1" customWidth="1"/>
    <col min="6" max="6" width="7.5" style="151" bestFit="1" customWidth="1"/>
    <col min="7" max="7" width="6.375" style="150" bestFit="1" customWidth="1"/>
    <col min="8" max="8" width="7.625" style="151" customWidth="1"/>
    <col min="9" max="9" width="6.375" style="150" bestFit="1" customWidth="1"/>
    <col min="10" max="10" width="7.5" style="151" bestFit="1" customWidth="1"/>
    <col min="11" max="11" width="6.375" style="150" bestFit="1" customWidth="1"/>
    <col min="12" max="12" width="7.5" style="151" bestFit="1" customWidth="1"/>
    <col min="13" max="13" width="6.375" style="150" bestFit="1" customWidth="1"/>
    <col min="14" max="14" width="7.5" style="151" bestFit="1" customWidth="1"/>
    <col min="15" max="15" width="6.75" style="150" bestFit="1" customWidth="1"/>
    <col min="16" max="16" width="7.5" style="151" bestFit="1" customWidth="1"/>
    <col min="17" max="17" width="6.375" style="150" bestFit="1" customWidth="1"/>
    <col min="18" max="18" width="7.5" style="151" bestFit="1" customWidth="1"/>
    <col min="19" max="19" width="6.375" style="150" bestFit="1" customWidth="1"/>
    <col min="20" max="20" width="7.5" style="151" bestFit="1" customWidth="1"/>
    <col min="21" max="21" width="6.375" style="150" bestFit="1" customWidth="1"/>
    <col min="22" max="22" width="7.5" style="151" bestFit="1" customWidth="1"/>
    <col min="23" max="23" width="6.75" style="150" bestFit="1" customWidth="1"/>
    <col min="24" max="24" width="7.5" style="151" bestFit="1" customWidth="1"/>
    <col min="25" max="25" width="6.375" style="150" bestFit="1" customWidth="1"/>
    <col min="26" max="26" width="8.375" style="151" bestFit="1" customWidth="1"/>
    <col min="27" max="27" width="6.75" style="150" bestFit="1" customWidth="1"/>
    <col min="28" max="28" width="8.5" style="151" bestFit="1" customWidth="1"/>
    <col min="29" max="29" width="6.625" style="150" customWidth="1"/>
    <col min="30" max="30" width="2.125" style="150" customWidth="1"/>
    <col min="31" max="16384" width="9" style="151"/>
  </cols>
  <sheetData>
    <row r="1" spans="1:33" ht="24.75" customHeight="1" x14ac:dyDescent="0.15">
      <c r="A1" s="3" t="s">
        <v>42</v>
      </c>
      <c r="B1" s="4"/>
      <c r="C1" s="4"/>
      <c r="D1" s="4"/>
      <c r="E1" s="4"/>
      <c r="F1" s="4"/>
      <c r="G1" s="5"/>
      <c r="H1" s="6" t="s">
        <v>0</v>
      </c>
    </row>
    <row r="2" spans="1:33" s="152" customFormat="1" ht="14.1" customHeight="1" x14ac:dyDescent="0.15">
      <c r="A2" s="249" t="s">
        <v>76</v>
      </c>
      <c r="B2" s="272"/>
      <c r="C2" s="272"/>
      <c r="D2" s="153" t="s">
        <v>1</v>
      </c>
      <c r="E2" s="154" t="s">
        <v>2</v>
      </c>
      <c r="F2" s="153" t="s">
        <v>3</v>
      </c>
      <c r="G2" s="154" t="s">
        <v>2</v>
      </c>
      <c r="H2" s="153" t="s">
        <v>4</v>
      </c>
      <c r="I2" s="154" t="s">
        <v>2</v>
      </c>
      <c r="J2" s="153" t="s">
        <v>5</v>
      </c>
      <c r="K2" s="154" t="s">
        <v>2</v>
      </c>
      <c r="L2" s="153" t="s">
        <v>6</v>
      </c>
      <c r="M2" s="154" t="s">
        <v>2</v>
      </c>
      <c r="N2" s="153" t="s">
        <v>7</v>
      </c>
      <c r="O2" s="154" t="s">
        <v>2</v>
      </c>
      <c r="P2" s="153" t="s">
        <v>8</v>
      </c>
      <c r="Q2" s="154" t="s">
        <v>2</v>
      </c>
      <c r="R2" s="153" t="s">
        <v>9</v>
      </c>
      <c r="S2" s="154" t="s">
        <v>2</v>
      </c>
      <c r="T2" s="153" t="s">
        <v>10</v>
      </c>
      <c r="U2" s="154" t="s">
        <v>2</v>
      </c>
      <c r="V2" s="153" t="s">
        <v>11</v>
      </c>
      <c r="W2" s="154" t="s">
        <v>2</v>
      </c>
      <c r="X2" s="153" t="s">
        <v>12</v>
      </c>
      <c r="Y2" s="154" t="s">
        <v>2</v>
      </c>
      <c r="Z2" s="155" t="s">
        <v>13</v>
      </c>
      <c r="AA2" s="156" t="s">
        <v>2</v>
      </c>
      <c r="AB2" s="155" t="s">
        <v>14</v>
      </c>
      <c r="AC2" s="156" t="s">
        <v>2</v>
      </c>
      <c r="AD2" s="157"/>
      <c r="AE2" s="151"/>
      <c r="AF2" s="151"/>
      <c r="AG2" s="151"/>
    </row>
    <row r="3" spans="1:33" ht="14.1" customHeight="1" x14ac:dyDescent="0.15">
      <c r="A3" s="252" t="s">
        <v>15</v>
      </c>
      <c r="B3" s="233" t="s">
        <v>16</v>
      </c>
      <c r="C3" s="234"/>
      <c r="D3" s="61">
        <v>2000</v>
      </c>
      <c r="E3" s="73">
        <v>128.70012870012872</v>
      </c>
      <c r="F3" s="158">
        <v>1767</v>
      </c>
      <c r="G3" s="73">
        <v>73.717146433041307</v>
      </c>
      <c r="H3" s="158">
        <v>1432</v>
      </c>
      <c r="I3" s="73">
        <v>76.947877485222989</v>
      </c>
      <c r="J3" s="158">
        <v>1537</v>
      </c>
      <c r="K3" s="73">
        <v>57.372153788727132</v>
      </c>
      <c r="L3" s="158">
        <v>937</v>
      </c>
      <c r="M3" s="73">
        <v>42.207207207207212</v>
      </c>
      <c r="N3" s="158">
        <v>1328</v>
      </c>
      <c r="O3" s="73">
        <v>56.558773424190804</v>
      </c>
      <c r="P3" s="158">
        <v>1494</v>
      </c>
      <c r="Q3" s="73">
        <v>63.412563667232604</v>
      </c>
      <c r="R3" s="158">
        <v>853</v>
      </c>
      <c r="S3" s="73">
        <v>54.890604890604891</v>
      </c>
      <c r="T3" s="158">
        <v>1194</v>
      </c>
      <c r="U3" s="73">
        <v>98.271604938271608</v>
      </c>
      <c r="V3" s="158">
        <v>1248</v>
      </c>
      <c r="W3" s="73">
        <v>47.669977081741791</v>
      </c>
      <c r="X3" s="158">
        <v>2254</v>
      </c>
      <c r="Y3" s="73">
        <v>107.28224654926225</v>
      </c>
      <c r="Z3" s="158">
        <v>2501</v>
      </c>
      <c r="AA3" s="73">
        <v>92.050055207949939</v>
      </c>
      <c r="AB3" s="158">
        <v>18545</v>
      </c>
      <c r="AC3" s="159">
        <v>72.384855581576886</v>
      </c>
      <c r="AD3" s="160" t="s">
        <v>17</v>
      </c>
    </row>
    <row r="4" spans="1:33" ht="14.1" customHeight="1" x14ac:dyDescent="0.15">
      <c r="A4" s="253"/>
      <c r="B4" s="233" t="s">
        <v>18</v>
      </c>
      <c r="C4" s="234"/>
      <c r="D4" s="161">
        <v>1801</v>
      </c>
      <c r="E4" s="73">
        <v>97.933659597607388</v>
      </c>
      <c r="F4" s="162">
        <v>1243</v>
      </c>
      <c r="G4" s="1">
        <v>78.621125869702723</v>
      </c>
      <c r="H4" s="162">
        <v>1417</v>
      </c>
      <c r="I4" s="1">
        <v>71.965464702894863</v>
      </c>
      <c r="J4" s="162">
        <v>1011</v>
      </c>
      <c r="K4" s="1">
        <v>41.198044009779949</v>
      </c>
      <c r="L4" s="162">
        <v>1646</v>
      </c>
      <c r="M4" s="1">
        <v>77.568331762488214</v>
      </c>
      <c r="N4" s="162">
        <v>1035</v>
      </c>
      <c r="O4" s="1">
        <v>45.776205218929675</v>
      </c>
      <c r="P4" s="162">
        <v>1193</v>
      </c>
      <c r="Q4" s="1">
        <v>57.521697203471554</v>
      </c>
      <c r="R4" s="162">
        <v>1348</v>
      </c>
      <c r="S4" s="1">
        <v>93.937282229965163</v>
      </c>
      <c r="T4" s="162">
        <v>1582</v>
      </c>
      <c r="U4" s="1">
        <v>99.247176913425349</v>
      </c>
      <c r="V4" s="162">
        <v>1557</v>
      </c>
      <c r="W4" s="1">
        <v>102.50164581961816</v>
      </c>
      <c r="X4" s="162">
        <v>2108</v>
      </c>
      <c r="Y4" s="1">
        <v>178.64406779661016</v>
      </c>
      <c r="Z4" s="162">
        <v>2106</v>
      </c>
      <c r="AA4" s="1">
        <v>83.538278460928211</v>
      </c>
      <c r="AB4" s="162">
        <v>18047</v>
      </c>
      <c r="AC4" s="163">
        <v>80.034591334427247</v>
      </c>
      <c r="AD4" s="160" t="s">
        <v>17</v>
      </c>
    </row>
    <row r="5" spans="1:33" ht="14.1" customHeight="1" x14ac:dyDescent="0.15">
      <c r="A5" s="253"/>
      <c r="B5" s="233" t="s">
        <v>19</v>
      </c>
      <c r="C5" s="234"/>
      <c r="D5" s="161">
        <v>10742</v>
      </c>
      <c r="E5" s="73">
        <v>64.644641030270193</v>
      </c>
      <c r="F5" s="162">
        <v>7380</v>
      </c>
      <c r="G5" s="1">
        <v>52.411050351537533</v>
      </c>
      <c r="H5" s="162">
        <v>11299</v>
      </c>
      <c r="I5" s="1">
        <v>56.199950261129075</v>
      </c>
      <c r="J5" s="162">
        <v>11561</v>
      </c>
      <c r="K5" s="1">
        <v>74.014084507042256</v>
      </c>
      <c r="L5" s="162">
        <v>14173</v>
      </c>
      <c r="M5" s="1">
        <v>84.072843753707431</v>
      </c>
      <c r="N5" s="162">
        <v>15454</v>
      </c>
      <c r="O5" s="1">
        <v>134.23086945192389</v>
      </c>
      <c r="P5" s="162">
        <v>18480</v>
      </c>
      <c r="Q5" s="1">
        <v>150.48859934853419</v>
      </c>
      <c r="R5" s="162">
        <v>17023</v>
      </c>
      <c r="S5" s="1">
        <v>150.77945084145261</v>
      </c>
      <c r="T5" s="162">
        <v>20822</v>
      </c>
      <c r="U5" s="1">
        <v>189.86049056259688</v>
      </c>
      <c r="V5" s="162">
        <v>21264</v>
      </c>
      <c r="W5" s="1">
        <v>179.11051212938006</v>
      </c>
      <c r="X5" s="162">
        <v>23882</v>
      </c>
      <c r="Y5" s="1">
        <v>206.86011260285838</v>
      </c>
      <c r="Z5" s="162">
        <v>29797</v>
      </c>
      <c r="AA5" s="1">
        <v>279.25960637300847</v>
      </c>
      <c r="AB5" s="162">
        <v>201877</v>
      </c>
      <c r="AC5" s="163">
        <v>123.53412720752917</v>
      </c>
      <c r="AD5" s="160" t="s">
        <v>17</v>
      </c>
    </row>
    <row r="6" spans="1:33" ht="14.1" customHeight="1" x14ac:dyDescent="0.15">
      <c r="A6" s="253"/>
      <c r="B6" s="233" t="s">
        <v>20</v>
      </c>
      <c r="C6" s="234"/>
      <c r="D6" s="164">
        <v>1</v>
      </c>
      <c r="E6" s="73" t="s">
        <v>64</v>
      </c>
      <c r="F6" s="165">
        <v>23</v>
      </c>
      <c r="G6" s="76" t="s">
        <v>64</v>
      </c>
      <c r="H6" s="165">
        <v>10</v>
      </c>
      <c r="I6" s="76" t="s">
        <v>64</v>
      </c>
      <c r="J6" s="165">
        <v>0</v>
      </c>
      <c r="K6" s="76" t="s">
        <v>64</v>
      </c>
      <c r="L6" s="165">
        <v>0</v>
      </c>
      <c r="M6" s="76" t="s">
        <v>64</v>
      </c>
      <c r="N6" s="165">
        <v>0</v>
      </c>
      <c r="O6" s="76" t="s">
        <v>64</v>
      </c>
      <c r="P6" s="165">
        <v>5</v>
      </c>
      <c r="Q6" s="76" t="s">
        <v>64</v>
      </c>
      <c r="R6" s="165">
        <v>0</v>
      </c>
      <c r="S6" s="76" t="s">
        <v>64</v>
      </c>
      <c r="T6" s="165">
        <v>895</v>
      </c>
      <c r="U6" s="76" t="s">
        <v>64</v>
      </c>
      <c r="V6" s="165">
        <v>106</v>
      </c>
      <c r="W6" s="76" t="s">
        <v>64</v>
      </c>
      <c r="X6" s="165">
        <v>0</v>
      </c>
      <c r="Y6" s="76" t="s">
        <v>65</v>
      </c>
      <c r="Z6" s="165">
        <v>1</v>
      </c>
      <c r="AA6" s="76" t="s">
        <v>64</v>
      </c>
      <c r="AB6" s="165">
        <v>1041</v>
      </c>
      <c r="AC6" s="77">
        <v>239.31034482758622</v>
      </c>
      <c r="AD6" s="160" t="s">
        <v>17</v>
      </c>
    </row>
    <row r="7" spans="1:33" ht="14.1" customHeight="1" x14ac:dyDescent="0.15">
      <c r="A7" s="254"/>
      <c r="B7" s="234" t="s">
        <v>21</v>
      </c>
      <c r="C7" s="234"/>
      <c r="D7" s="99">
        <v>14544</v>
      </c>
      <c r="E7" s="166">
        <v>72.683658170914541</v>
      </c>
      <c r="F7" s="99">
        <v>10413</v>
      </c>
      <c r="G7" s="167">
        <v>57.661000055374053</v>
      </c>
      <c r="H7" s="99">
        <v>14158</v>
      </c>
      <c r="I7" s="167">
        <v>59.15186964696052</v>
      </c>
      <c r="J7" s="99">
        <v>14109</v>
      </c>
      <c r="K7" s="167">
        <v>66.602152567975821</v>
      </c>
      <c r="L7" s="99">
        <v>16756</v>
      </c>
      <c r="M7" s="167">
        <v>79.034007829819359</v>
      </c>
      <c r="N7" s="99">
        <v>17817</v>
      </c>
      <c r="O7" s="167">
        <v>110.49302325581397</v>
      </c>
      <c r="P7" s="99">
        <v>21172</v>
      </c>
      <c r="Q7" s="167">
        <v>126.70257330939556</v>
      </c>
      <c r="R7" s="99">
        <v>19224</v>
      </c>
      <c r="S7" s="167">
        <v>134.63127670004903</v>
      </c>
      <c r="T7" s="99">
        <v>24493</v>
      </c>
      <c r="U7" s="167">
        <v>177.79471544715446</v>
      </c>
      <c r="V7" s="99">
        <v>24175</v>
      </c>
      <c r="W7" s="167">
        <v>151.00880754575553</v>
      </c>
      <c r="X7" s="99">
        <v>28244</v>
      </c>
      <c r="Y7" s="167">
        <v>190.50317010656954</v>
      </c>
      <c r="Z7" s="99">
        <v>34405</v>
      </c>
      <c r="AA7" s="167">
        <v>216.27483027407592</v>
      </c>
      <c r="AB7" s="99">
        <v>239510</v>
      </c>
      <c r="AC7" s="166">
        <v>112.96469234324739</v>
      </c>
      <c r="AD7" s="160" t="s">
        <v>17</v>
      </c>
    </row>
    <row r="8" spans="1:33" ht="14.1" customHeight="1" x14ac:dyDescent="0.15">
      <c r="A8" s="255" t="s">
        <v>61</v>
      </c>
      <c r="B8" s="233" t="s">
        <v>22</v>
      </c>
      <c r="C8" s="234"/>
      <c r="D8" s="168">
        <v>987</v>
      </c>
      <c r="E8" s="73">
        <v>46.644612476370511</v>
      </c>
      <c r="F8" s="168">
        <v>2058</v>
      </c>
      <c r="G8" s="73">
        <v>97.860199714693294</v>
      </c>
      <c r="H8" s="168">
        <v>1475</v>
      </c>
      <c r="I8" s="73">
        <v>122.61014131338321</v>
      </c>
      <c r="J8" s="168">
        <v>939</v>
      </c>
      <c r="K8" s="73">
        <v>59.619047619047613</v>
      </c>
      <c r="L8" s="168">
        <v>307</v>
      </c>
      <c r="M8" s="73">
        <v>18.394248052726184</v>
      </c>
      <c r="N8" s="168">
        <v>552</v>
      </c>
      <c r="O8" s="73">
        <v>26.512968299711815</v>
      </c>
      <c r="P8" s="168">
        <v>991</v>
      </c>
      <c r="Q8" s="73">
        <v>64.686684073107045</v>
      </c>
      <c r="R8" s="168">
        <v>722</v>
      </c>
      <c r="S8" s="73">
        <v>52.97138664710198</v>
      </c>
      <c r="T8" s="168">
        <v>913</v>
      </c>
      <c r="U8" s="73">
        <v>36.784850926672043</v>
      </c>
      <c r="V8" s="168">
        <v>1221</v>
      </c>
      <c r="W8" s="73">
        <v>70.70063694267516</v>
      </c>
      <c r="X8" s="168">
        <v>1176</v>
      </c>
      <c r="Y8" s="73">
        <v>57.675331044629715</v>
      </c>
      <c r="Z8" s="168">
        <v>827</v>
      </c>
      <c r="AA8" s="73">
        <v>131.26984126984127</v>
      </c>
      <c r="AB8" s="168">
        <v>12168</v>
      </c>
      <c r="AC8" s="169">
        <v>59.295355976804252</v>
      </c>
      <c r="AD8" s="160" t="s">
        <v>17</v>
      </c>
    </row>
    <row r="9" spans="1:33" ht="14.1" customHeight="1" x14ac:dyDescent="0.15">
      <c r="A9" s="256"/>
      <c r="B9" s="233" t="s">
        <v>23</v>
      </c>
      <c r="C9" s="258"/>
      <c r="D9" s="161">
        <v>167</v>
      </c>
      <c r="E9" s="73">
        <v>16.340508806262228</v>
      </c>
      <c r="F9" s="161">
        <v>698</v>
      </c>
      <c r="G9" s="1">
        <v>167.78846153846155</v>
      </c>
      <c r="H9" s="161">
        <v>1241</v>
      </c>
      <c r="I9" s="1">
        <v>232.39700374531833</v>
      </c>
      <c r="J9" s="161">
        <v>340</v>
      </c>
      <c r="K9" s="1">
        <v>75.221238938053091</v>
      </c>
      <c r="L9" s="170">
        <v>323</v>
      </c>
      <c r="M9" s="1" t="s">
        <v>64</v>
      </c>
      <c r="N9" s="161">
        <v>528</v>
      </c>
      <c r="O9" s="1">
        <v>60.342857142857142</v>
      </c>
      <c r="P9" s="161">
        <v>410</v>
      </c>
      <c r="Q9" s="1">
        <v>67.32348111658456</v>
      </c>
      <c r="R9" s="161">
        <v>1169</v>
      </c>
      <c r="S9" s="1">
        <v>364.17445482866043</v>
      </c>
      <c r="T9" s="161">
        <v>814</v>
      </c>
      <c r="U9" s="1">
        <v>409.0452261306533</v>
      </c>
      <c r="V9" s="161">
        <v>397</v>
      </c>
      <c r="W9" s="1">
        <v>148.13432835820893</v>
      </c>
      <c r="X9" s="161">
        <v>359</v>
      </c>
      <c r="Y9" s="1">
        <v>93.246753246753244</v>
      </c>
      <c r="Z9" s="161">
        <v>426</v>
      </c>
      <c r="AA9" s="1">
        <v>190.17857142857142</v>
      </c>
      <c r="AB9" s="161">
        <v>6872</v>
      </c>
      <c r="AC9" s="163">
        <v>130.2255069168088</v>
      </c>
      <c r="AD9" s="160" t="s">
        <v>17</v>
      </c>
    </row>
    <row r="10" spans="1:33" ht="14.1" customHeight="1" x14ac:dyDescent="0.15">
      <c r="A10" s="256"/>
      <c r="B10" s="233" t="s">
        <v>24</v>
      </c>
      <c r="C10" s="258"/>
      <c r="D10" s="161">
        <v>257</v>
      </c>
      <c r="E10" s="73">
        <v>59.353348729792145</v>
      </c>
      <c r="F10" s="161">
        <v>168</v>
      </c>
      <c r="G10" s="1">
        <v>34.927234927234927</v>
      </c>
      <c r="H10" s="161">
        <v>475</v>
      </c>
      <c r="I10" s="1">
        <v>73.757763975155271</v>
      </c>
      <c r="J10" s="161">
        <v>476</v>
      </c>
      <c r="K10" s="1">
        <v>116.38141809290954</v>
      </c>
      <c r="L10" s="161">
        <v>415</v>
      </c>
      <c r="M10" s="1">
        <v>172.91666666666669</v>
      </c>
      <c r="N10" s="161">
        <v>221</v>
      </c>
      <c r="O10" s="1">
        <v>42.175572519083971</v>
      </c>
      <c r="P10" s="161">
        <v>146</v>
      </c>
      <c r="Q10" s="1">
        <v>43.067846607669615</v>
      </c>
      <c r="R10" s="161">
        <v>205</v>
      </c>
      <c r="S10" s="1">
        <v>72.438162544169614</v>
      </c>
      <c r="T10" s="161">
        <v>149</v>
      </c>
      <c r="U10" s="1">
        <v>60.080645161290327</v>
      </c>
      <c r="V10" s="161">
        <v>181</v>
      </c>
      <c r="W10" s="1">
        <v>57.643312101910823</v>
      </c>
      <c r="X10" s="161">
        <v>244</v>
      </c>
      <c r="Y10" s="1">
        <v>49.492900608519271</v>
      </c>
      <c r="Z10" s="161">
        <v>422</v>
      </c>
      <c r="AA10" s="1">
        <v>72.013651877133114</v>
      </c>
      <c r="AB10" s="161">
        <v>3359</v>
      </c>
      <c r="AC10" s="163">
        <v>67.260712855426505</v>
      </c>
      <c r="AD10" s="160" t="s">
        <v>17</v>
      </c>
    </row>
    <row r="11" spans="1:33" ht="14.1" customHeight="1" x14ac:dyDescent="0.15">
      <c r="A11" s="256"/>
      <c r="B11" s="233" t="s">
        <v>43</v>
      </c>
      <c r="C11" s="258"/>
      <c r="D11" s="161">
        <v>176</v>
      </c>
      <c r="E11" s="73">
        <v>33.145009416195862</v>
      </c>
      <c r="F11" s="161">
        <v>129</v>
      </c>
      <c r="G11" s="1">
        <v>29.861111111111111</v>
      </c>
      <c r="H11" s="170">
        <v>261</v>
      </c>
      <c r="I11" s="1" t="s">
        <v>64</v>
      </c>
      <c r="J11" s="161">
        <v>102</v>
      </c>
      <c r="K11" s="1">
        <v>329.03225806451616</v>
      </c>
      <c r="L11" s="161">
        <v>33</v>
      </c>
      <c r="M11" s="1">
        <v>16.836734693877549</v>
      </c>
      <c r="N11" s="161">
        <v>64</v>
      </c>
      <c r="O11" s="1">
        <v>27.705627705627705</v>
      </c>
      <c r="P11" s="161">
        <v>40</v>
      </c>
      <c r="Q11" s="1">
        <v>13.937282229965156</v>
      </c>
      <c r="R11" s="161">
        <v>98</v>
      </c>
      <c r="S11" s="1">
        <v>119.51219512195121</v>
      </c>
      <c r="T11" s="161">
        <v>46</v>
      </c>
      <c r="U11" s="1">
        <v>43.39622641509434</v>
      </c>
      <c r="V11" s="161">
        <v>60</v>
      </c>
      <c r="W11" s="1">
        <v>41.666666666666671</v>
      </c>
      <c r="X11" s="161">
        <v>102</v>
      </c>
      <c r="Y11" s="1">
        <v>108.51063829787233</v>
      </c>
      <c r="Z11" s="161">
        <v>222</v>
      </c>
      <c r="AA11" s="1">
        <v>326.47058823529409</v>
      </c>
      <c r="AB11" s="161">
        <v>1333</v>
      </c>
      <c r="AC11" s="163">
        <v>62.670427832628114</v>
      </c>
      <c r="AD11" s="160"/>
    </row>
    <row r="12" spans="1:33" ht="14.1" customHeight="1" x14ac:dyDescent="0.15">
      <c r="A12" s="256"/>
      <c r="B12" s="233" t="s">
        <v>44</v>
      </c>
      <c r="C12" s="258"/>
      <c r="D12" s="161">
        <v>812</v>
      </c>
      <c r="E12" s="73">
        <v>116.49928263988522</v>
      </c>
      <c r="F12" s="161">
        <v>516</v>
      </c>
      <c r="G12" s="1">
        <v>81.774960380348645</v>
      </c>
      <c r="H12" s="161">
        <v>368</v>
      </c>
      <c r="I12" s="1">
        <v>51.758087201125178</v>
      </c>
      <c r="J12" s="161">
        <v>187</v>
      </c>
      <c r="K12" s="1">
        <v>35.018726591760299</v>
      </c>
      <c r="L12" s="161">
        <v>102</v>
      </c>
      <c r="M12" s="1">
        <v>8.1145584725536999</v>
      </c>
      <c r="N12" s="161">
        <v>184</v>
      </c>
      <c r="O12" s="1">
        <v>39.56989247311828</v>
      </c>
      <c r="P12" s="161">
        <v>81</v>
      </c>
      <c r="Q12" s="1">
        <v>12.81645569620253</v>
      </c>
      <c r="R12" s="161">
        <v>155</v>
      </c>
      <c r="S12" s="1">
        <v>25.91973244147157</v>
      </c>
      <c r="T12" s="161">
        <v>1281</v>
      </c>
      <c r="U12" s="1">
        <v>231.22743682310468</v>
      </c>
      <c r="V12" s="161">
        <v>111</v>
      </c>
      <c r="W12" s="1">
        <v>17.480314960629922</v>
      </c>
      <c r="X12" s="161">
        <v>654</v>
      </c>
      <c r="Y12" s="1">
        <v>126.4990328820116</v>
      </c>
      <c r="Z12" s="161">
        <v>288</v>
      </c>
      <c r="AA12" s="1">
        <v>56.581532416502945</v>
      </c>
      <c r="AB12" s="161">
        <v>4739</v>
      </c>
      <c r="AC12" s="163">
        <v>61.227390180878551</v>
      </c>
      <c r="AD12" s="160"/>
    </row>
    <row r="13" spans="1:33" ht="14.1" customHeight="1" x14ac:dyDescent="0.15">
      <c r="A13" s="256"/>
      <c r="B13" s="233" t="s">
        <v>45</v>
      </c>
      <c r="C13" s="258"/>
      <c r="D13" s="161">
        <v>718</v>
      </c>
      <c r="E13" s="73">
        <v>49.077238550922765</v>
      </c>
      <c r="F13" s="161">
        <v>866</v>
      </c>
      <c r="G13" s="1">
        <v>79.522497704315882</v>
      </c>
      <c r="H13" s="161">
        <v>257</v>
      </c>
      <c r="I13" s="1">
        <v>17.248322147651006</v>
      </c>
      <c r="J13" s="161">
        <v>451</v>
      </c>
      <c r="K13" s="1">
        <v>44.786494538232375</v>
      </c>
      <c r="L13" s="161">
        <v>280</v>
      </c>
      <c r="M13" s="1">
        <v>48.865619546247821</v>
      </c>
      <c r="N13" s="161">
        <v>344</v>
      </c>
      <c r="O13" s="1">
        <v>42.312423124231238</v>
      </c>
      <c r="P13" s="161">
        <v>229</v>
      </c>
      <c r="Q13" s="1">
        <v>32.072829131652661</v>
      </c>
      <c r="R13" s="161">
        <v>528</v>
      </c>
      <c r="S13" s="1">
        <v>39.432412247946232</v>
      </c>
      <c r="T13" s="161">
        <v>272</v>
      </c>
      <c r="U13" s="1">
        <v>38.363892806770103</v>
      </c>
      <c r="V13" s="161">
        <v>271</v>
      </c>
      <c r="W13" s="1">
        <v>54.858299595141702</v>
      </c>
      <c r="X13" s="161">
        <v>227</v>
      </c>
      <c r="Y13" s="1">
        <v>37.645107794361529</v>
      </c>
      <c r="Z13" s="161">
        <v>215</v>
      </c>
      <c r="AA13" s="1">
        <v>39.305301645338211</v>
      </c>
      <c r="AB13" s="161">
        <v>4658</v>
      </c>
      <c r="AC13" s="163">
        <v>42.966516004058661</v>
      </c>
      <c r="AD13" s="160"/>
    </row>
    <row r="14" spans="1:33" ht="14.1" customHeight="1" x14ac:dyDescent="0.15">
      <c r="A14" s="256"/>
      <c r="B14" s="233" t="s">
        <v>25</v>
      </c>
      <c r="C14" s="258"/>
      <c r="D14" s="161">
        <v>1847</v>
      </c>
      <c r="E14" s="73">
        <v>31.321010683398338</v>
      </c>
      <c r="F14" s="161">
        <v>1338</v>
      </c>
      <c r="G14" s="1">
        <v>34.907383250717459</v>
      </c>
      <c r="H14" s="161">
        <v>860</v>
      </c>
      <c r="I14" s="1">
        <v>29.381619405534675</v>
      </c>
      <c r="J14" s="161">
        <v>771</v>
      </c>
      <c r="K14" s="1">
        <v>36.436672967863892</v>
      </c>
      <c r="L14" s="161">
        <v>447</v>
      </c>
      <c r="M14" s="1">
        <v>14.258373205741625</v>
      </c>
      <c r="N14" s="161">
        <v>1502</v>
      </c>
      <c r="O14" s="1">
        <v>38.365261813537678</v>
      </c>
      <c r="P14" s="161">
        <v>934</v>
      </c>
      <c r="Q14" s="1">
        <v>57.090464547677264</v>
      </c>
      <c r="R14" s="161">
        <v>985</v>
      </c>
      <c r="S14" s="1">
        <v>41.14452798663325</v>
      </c>
      <c r="T14" s="161">
        <v>1570</v>
      </c>
      <c r="U14" s="1">
        <v>110.09817671809256</v>
      </c>
      <c r="V14" s="161">
        <v>1864</v>
      </c>
      <c r="W14" s="1">
        <v>131.63841807909606</v>
      </c>
      <c r="X14" s="161">
        <v>2001</v>
      </c>
      <c r="Y14" s="1">
        <v>193.52030947775629</v>
      </c>
      <c r="Z14" s="161">
        <v>4546</v>
      </c>
      <c r="AA14" s="1">
        <v>354.32579890880749</v>
      </c>
      <c r="AB14" s="161">
        <v>18665</v>
      </c>
      <c r="AC14" s="163">
        <v>60.18637946601315</v>
      </c>
      <c r="AD14" s="160" t="s">
        <v>17</v>
      </c>
    </row>
    <row r="15" spans="1:33" ht="14.1" customHeight="1" x14ac:dyDescent="0.15">
      <c r="A15" s="256"/>
      <c r="B15" s="233" t="s">
        <v>20</v>
      </c>
      <c r="C15" s="258"/>
      <c r="D15" s="171">
        <v>3</v>
      </c>
      <c r="E15" s="172">
        <v>0.3968253968253968</v>
      </c>
      <c r="F15" s="171">
        <v>1</v>
      </c>
      <c r="G15" s="76">
        <v>33.333333333333329</v>
      </c>
      <c r="H15" s="171">
        <v>3</v>
      </c>
      <c r="I15" s="76">
        <v>33.333333333333329</v>
      </c>
      <c r="J15" s="171">
        <v>301</v>
      </c>
      <c r="K15" s="76">
        <v>436.231884057971</v>
      </c>
      <c r="L15" s="171">
        <v>1</v>
      </c>
      <c r="M15" s="76" t="s">
        <v>64</v>
      </c>
      <c r="N15" s="171">
        <v>1</v>
      </c>
      <c r="O15" s="76">
        <v>50</v>
      </c>
      <c r="P15" s="171">
        <v>7</v>
      </c>
      <c r="Q15" s="76">
        <v>175</v>
      </c>
      <c r="R15" s="171">
        <v>2</v>
      </c>
      <c r="S15" s="76">
        <v>4.6511627906976747</v>
      </c>
      <c r="T15" s="171">
        <v>2</v>
      </c>
      <c r="U15" s="76">
        <v>0.67796610169491522</v>
      </c>
      <c r="V15" s="171">
        <v>2</v>
      </c>
      <c r="W15" s="76">
        <v>16.666666666666664</v>
      </c>
      <c r="X15" s="171">
        <v>3</v>
      </c>
      <c r="Y15" s="76">
        <v>100</v>
      </c>
      <c r="Z15" s="171">
        <v>4</v>
      </c>
      <c r="AA15" s="76">
        <v>16</v>
      </c>
      <c r="AB15" s="171">
        <v>330</v>
      </c>
      <c r="AC15" s="163">
        <v>27.027027027027028</v>
      </c>
      <c r="AD15" s="160" t="s">
        <v>17</v>
      </c>
    </row>
    <row r="16" spans="1:33" ht="14.1" customHeight="1" x14ac:dyDescent="0.15">
      <c r="A16" s="257"/>
      <c r="B16" s="234" t="s">
        <v>21</v>
      </c>
      <c r="C16" s="258"/>
      <c r="D16" s="173">
        <v>4967</v>
      </c>
      <c r="E16" s="174">
        <v>38.45915602013163</v>
      </c>
      <c r="F16" s="173">
        <v>5774</v>
      </c>
      <c r="G16" s="71">
        <v>64.241210502892741</v>
      </c>
      <c r="H16" s="173">
        <v>4940</v>
      </c>
      <c r="I16" s="71">
        <v>66.371086927314266</v>
      </c>
      <c r="J16" s="173">
        <v>3567</v>
      </c>
      <c r="K16" s="71">
        <v>57.597287259809463</v>
      </c>
      <c r="L16" s="173">
        <v>1908</v>
      </c>
      <c r="M16" s="71">
        <v>27.094575404714572</v>
      </c>
      <c r="N16" s="173">
        <v>3396</v>
      </c>
      <c r="O16" s="71">
        <v>38.127315594476251</v>
      </c>
      <c r="P16" s="173">
        <v>2838</v>
      </c>
      <c r="Q16" s="71">
        <v>49.330783938814534</v>
      </c>
      <c r="R16" s="173">
        <v>3864</v>
      </c>
      <c r="S16" s="71">
        <v>60.158804297057443</v>
      </c>
      <c r="T16" s="173">
        <v>5047</v>
      </c>
      <c r="U16" s="71">
        <v>83.851138062801141</v>
      </c>
      <c r="V16" s="173">
        <v>4107</v>
      </c>
      <c r="W16" s="71">
        <v>81.976047904191617</v>
      </c>
      <c r="X16" s="173">
        <v>4766</v>
      </c>
      <c r="Y16" s="71">
        <v>92.221362229102169</v>
      </c>
      <c r="Z16" s="173">
        <v>6950</v>
      </c>
      <c r="AA16" s="71">
        <v>179.49380165289256</v>
      </c>
      <c r="AB16" s="173">
        <v>52124</v>
      </c>
      <c r="AC16" s="174">
        <v>62.25024781149606</v>
      </c>
      <c r="AD16" s="160" t="s">
        <v>17</v>
      </c>
    </row>
    <row r="17" spans="1:31" ht="14.1" customHeight="1" x14ac:dyDescent="0.15">
      <c r="A17" s="233" t="s">
        <v>26</v>
      </c>
      <c r="B17" s="234"/>
      <c r="C17" s="258"/>
      <c r="D17" s="175">
        <v>19511</v>
      </c>
      <c r="E17" s="166">
        <v>59.258921791951401</v>
      </c>
      <c r="F17" s="175">
        <v>16187</v>
      </c>
      <c r="G17" s="80">
        <v>59.84767256997079</v>
      </c>
      <c r="H17" s="175">
        <v>19098</v>
      </c>
      <c r="I17" s="80">
        <v>60.864299827904901</v>
      </c>
      <c r="J17" s="175">
        <v>17676</v>
      </c>
      <c r="K17" s="80">
        <v>64.565145925411841</v>
      </c>
      <c r="L17" s="175">
        <v>18664</v>
      </c>
      <c r="M17" s="80">
        <v>66.083631342279503</v>
      </c>
      <c r="N17" s="175">
        <v>21213</v>
      </c>
      <c r="O17" s="80">
        <v>84.743528283796749</v>
      </c>
      <c r="P17" s="175">
        <v>24010</v>
      </c>
      <c r="Q17" s="80">
        <v>106.886880648177</v>
      </c>
      <c r="R17" s="175">
        <v>23088</v>
      </c>
      <c r="S17" s="80">
        <v>111.525456477635</v>
      </c>
      <c r="T17" s="175">
        <v>29540</v>
      </c>
      <c r="U17" s="80">
        <v>149.22960343521092</v>
      </c>
      <c r="V17" s="175">
        <v>28282</v>
      </c>
      <c r="W17" s="80">
        <v>134.55445073504924</v>
      </c>
      <c r="X17" s="175">
        <v>33010</v>
      </c>
      <c r="Y17" s="80">
        <v>165.09952985895768</v>
      </c>
      <c r="Z17" s="175">
        <v>41355</v>
      </c>
      <c r="AA17" s="80">
        <v>209.07482305358948</v>
      </c>
      <c r="AB17" s="175">
        <v>291634</v>
      </c>
      <c r="AC17" s="176">
        <v>98.606616963364942</v>
      </c>
      <c r="AD17" s="160" t="s">
        <v>17</v>
      </c>
    </row>
    <row r="18" spans="1:31" ht="14.1" customHeight="1" x14ac:dyDescent="0.15">
      <c r="A18" s="259" t="s">
        <v>27</v>
      </c>
      <c r="B18" s="252" t="s">
        <v>28</v>
      </c>
      <c r="C18" s="35" t="s">
        <v>46</v>
      </c>
      <c r="D18" s="161">
        <v>3141</v>
      </c>
      <c r="E18" s="73">
        <v>79.198184568835089</v>
      </c>
      <c r="F18" s="161">
        <v>2348</v>
      </c>
      <c r="G18" s="1">
        <v>50.235344458707743</v>
      </c>
      <c r="H18" s="161">
        <v>1349</v>
      </c>
      <c r="I18" s="1">
        <v>33.657684630738522</v>
      </c>
      <c r="J18" s="161">
        <v>805</v>
      </c>
      <c r="K18" s="1">
        <v>18.742724097788127</v>
      </c>
      <c r="L18" s="161">
        <v>837</v>
      </c>
      <c r="M18" s="1">
        <v>21.088435374149661</v>
      </c>
      <c r="N18" s="161">
        <v>1076</v>
      </c>
      <c r="O18" s="1">
        <v>28.940290478752019</v>
      </c>
      <c r="P18" s="161">
        <v>1629</v>
      </c>
      <c r="Q18" s="1">
        <v>54.463390170511538</v>
      </c>
      <c r="R18" s="161">
        <v>1158</v>
      </c>
      <c r="S18" s="1">
        <v>38.846024823884598</v>
      </c>
      <c r="T18" s="161">
        <v>1438</v>
      </c>
      <c r="U18" s="1">
        <v>56.414280109847006</v>
      </c>
      <c r="V18" s="161">
        <v>1692</v>
      </c>
      <c r="W18" s="1">
        <v>67.169511710996431</v>
      </c>
      <c r="X18" s="161">
        <v>2407</v>
      </c>
      <c r="Y18" s="1">
        <v>134.54443823365008</v>
      </c>
      <c r="Z18" s="161">
        <v>1768</v>
      </c>
      <c r="AA18" s="1">
        <v>87.351778656126484</v>
      </c>
      <c r="AB18" s="161">
        <v>19648</v>
      </c>
      <c r="AC18" s="163">
        <v>49.763189220677248</v>
      </c>
      <c r="AD18" s="160" t="s">
        <v>17</v>
      </c>
    </row>
    <row r="19" spans="1:31" ht="14.1" customHeight="1" x14ac:dyDescent="0.15">
      <c r="A19" s="259"/>
      <c r="B19" s="253"/>
      <c r="C19" s="11" t="s">
        <v>47</v>
      </c>
      <c r="D19" s="161">
        <v>1555</v>
      </c>
      <c r="E19" s="73">
        <v>88.151927437641717</v>
      </c>
      <c r="F19" s="161">
        <v>1339</v>
      </c>
      <c r="G19" s="1">
        <v>46.268140981340707</v>
      </c>
      <c r="H19" s="161">
        <v>796</v>
      </c>
      <c r="I19" s="1">
        <v>31.763766959297683</v>
      </c>
      <c r="J19" s="161">
        <v>731</v>
      </c>
      <c r="K19" s="1">
        <v>33.873957367933272</v>
      </c>
      <c r="L19" s="161">
        <v>305</v>
      </c>
      <c r="M19" s="1">
        <v>17.538815411155838</v>
      </c>
      <c r="N19" s="161">
        <v>759</v>
      </c>
      <c r="O19" s="1">
        <v>56.26389918458117</v>
      </c>
      <c r="P19" s="161">
        <v>669</v>
      </c>
      <c r="Q19" s="1">
        <v>37.146029983342586</v>
      </c>
      <c r="R19" s="161">
        <v>802</v>
      </c>
      <c r="S19" s="1">
        <v>53.897849462365585</v>
      </c>
      <c r="T19" s="161">
        <v>1219</v>
      </c>
      <c r="U19" s="1">
        <v>81.977135171486211</v>
      </c>
      <c r="V19" s="161">
        <v>1007</v>
      </c>
      <c r="W19" s="1">
        <v>67.13333333333334</v>
      </c>
      <c r="X19" s="161">
        <v>1330</v>
      </c>
      <c r="Y19" s="1">
        <v>103.66328916601715</v>
      </c>
      <c r="Z19" s="161">
        <v>943</v>
      </c>
      <c r="AA19" s="1">
        <v>71.385314155942467</v>
      </c>
      <c r="AB19" s="161">
        <v>11455</v>
      </c>
      <c r="AC19" s="163">
        <v>53.804603100046968</v>
      </c>
      <c r="AD19" s="160" t="s">
        <v>17</v>
      </c>
    </row>
    <row r="20" spans="1:31" ht="14.1" customHeight="1" x14ac:dyDescent="0.15">
      <c r="A20" s="259"/>
      <c r="B20" s="253"/>
      <c r="C20" s="11" t="s">
        <v>48</v>
      </c>
      <c r="D20" s="161">
        <v>1681</v>
      </c>
      <c r="E20" s="73">
        <v>67.079010375099756</v>
      </c>
      <c r="F20" s="161">
        <v>764</v>
      </c>
      <c r="G20" s="1">
        <v>32.635625800939771</v>
      </c>
      <c r="H20" s="161">
        <v>521</v>
      </c>
      <c r="I20" s="1">
        <v>17.524386141944166</v>
      </c>
      <c r="J20" s="161">
        <v>263</v>
      </c>
      <c r="K20" s="1">
        <v>13.570691434468523</v>
      </c>
      <c r="L20" s="161">
        <v>418</v>
      </c>
      <c r="M20" s="1">
        <v>23.509561304836897</v>
      </c>
      <c r="N20" s="161">
        <v>832</v>
      </c>
      <c r="O20" s="1">
        <v>40.744368266405488</v>
      </c>
      <c r="P20" s="161">
        <v>785</v>
      </c>
      <c r="Q20" s="1">
        <v>59.245283018867923</v>
      </c>
      <c r="R20" s="161">
        <v>769</v>
      </c>
      <c r="S20" s="1">
        <v>55.805515239477501</v>
      </c>
      <c r="T20" s="161">
        <v>1432</v>
      </c>
      <c r="U20" s="1">
        <v>78.638110928061494</v>
      </c>
      <c r="V20" s="161">
        <v>1347</v>
      </c>
      <c r="W20" s="1">
        <v>97.892441860465112</v>
      </c>
      <c r="X20" s="161">
        <v>1250</v>
      </c>
      <c r="Y20" s="1">
        <v>103.82059800664452</v>
      </c>
      <c r="Z20" s="161">
        <v>1694</v>
      </c>
      <c r="AA20" s="1">
        <v>153.86012715712988</v>
      </c>
      <c r="AB20" s="161">
        <v>11756</v>
      </c>
      <c r="AC20" s="163">
        <v>53.968691181196348</v>
      </c>
      <c r="AD20" s="160" t="s">
        <v>17</v>
      </c>
    </row>
    <row r="21" spans="1:31" ht="14.1" customHeight="1" x14ac:dyDescent="0.15">
      <c r="A21" s="259"/>
      <c r="B21" s="253"/>
      <c r="C21" s="11" t="s">
        <v>49</v>
      </c>
      <c r="D21" s="161">
        <v>1004</v>
      </c>
      <c r="E21" s="73">
        <v>38.689788053949904</v>
      </c>
      <c r="F21" s="161">
        <v>795</v>
      </c>
      <c r="G21" s="1">
        <v>59.595202398800595</v>
      </c>
      <c r="H21" s="161">
        <v>425</v>
      </c>
      <c r="I21" s="1">
        <v>22.427440633245382</v>
      </c>
      <c r="J21" s="161">
        <v>311</v>
      </c>
      <c r="K21" s="1">
        <v>18.882817243472982</v>
      </c>
      <c r="L21" s="161">
        <v>360</v>
      </c>
      <c r="M21" s="1">
        <v>44.554455445544555</v>
      </c>
      <c r="N21" s="161">
        <v>415</v>
      </c>
      <c r="O21" s="1">
        <v>40.646425073457394</v>
      </c>
      <c r="P21" s="161">
        <v>1007</v>
      </c>
      <c r="Q21" s="1">
        <v>71.621621621621628</v>
      </c>
      <c r="R21" s="161">
        <v>475</v>
      </c>
      <c r="S21" s="1">
        <v>50.531914893617028</v>
      </c>
      <c r="T21" s="161">
        <v>423</v>
      </c>
      <c r="U21" s="1">
        <v>21.725731895223422</v>
      </c>
      <c r="V21" s="161">
        <v>1218</v>
      </c>
      <c r="W21" s="1">
        <v>123.65482233502539</v>
      </c>
      <c r="X21" s="161">
        <v>229</v>
      </c>
      <c r="Y21" s="1">
        <v>15.674195756331279</v>
      </c>
      <c r="Z21" s="161">
        <v>1052</v>
      </c>
      <c r="AA21" s="1">
        <v>91.003460207612449</v>
      </c>
      <c r="AB21" s="161">
        <v>7714</v>
      </c>
      <c r="AC21" s="163">
        <v>44.861878453038671</v>
      </c>
      <c r="AD21" s="160" t="s">
        <v>17</v>
      </c>
    </row>
    <row r="22" spans="1:31" ht="14.1" customHeight="1" x14ac:dyDescent="0.15">
      <c r="A22" s="259"/>
      <c r="B22" s="253"/>
      <c r="C22" s="11" t="s">
        <v>50</v>
      </c>
      <c r="D22" s="161">
        <v>1276</v>
      </c>
      <c r="E22" s="73">
        <v>105.98006644518271</v>
      </c>
      <c r="F22" s="161">
        <v>1724</v>
      </c>
      <c r="G22" s="1">
        <v>74.374460742018982</v>
      </c>
      <c r="H22" s="161">
        <v>787</v>
      </c>
      <c r="I22" s="1">
        <v>49.621689785624213</v>
      </c>
      <c r="J22" s="161">
        <v>760</v>
      </c>
      <c r="K22" s="1">
        <v>61.638280616382801</v>
      </c>
      <c r="L22" s="161">
        <v>379</v>
      </c>
      <c r="M22" s="1">
        <v>26.936744847192607</v>
      </c>
      <c r="N22" s="161">
        <v>484</v>
      </c>
      <c r="O22" s="1">
        <v>33.264604810996559</v>
      </c>
      <c r="P22" s="161">
        <v>971</v>
      </c>
      <c r="Q22" s="1">
        <v>127.59526938239159</v>
      </c>
      <c r="R22" s="161">
        <v>519</v>
      </c>
      <c r="S22" s="1">
        <v>53.782383419689118</v>
      </c>
      <c r="T22" s="161">
        <v>484</v>
      </c>
      <c r="U22" s="1">
        <v>31.185567010309278</v>
      </c>
      <c r="V22" s="161">
        <v>603</v>
      </c>
      <c r="W22" s="1">
        <v>60.360360360360367</v>
      </c>
      <c r="X22" s="161">
        <v>1258</v>
      </c>
      <c r="Y22" s="1">
        <v>58.321743161798793</v>
      </c>
      <c r="Z22" s="161">
        <v>965</v>
      </c>
      <c r="AA22" s="1">
        <v>90.186915887850475</v>
      </c>
      <c r="AB22" s="161">
        <v>10210</v>
      </c>
      <c r="AC22" s="163">
        <v>61.112108696953371</v>
      </c>
      <c r="AD22" s="160" t="s">
        <v>17</v>
      </c>
    </row>
    <row r="23" spans="1:31" ht="14.1" customHeight="1" x14ac:dyDescent="0.15">
      <c r="A23" s="259"/>
      <c r="B23" s="253"/>
      <c r="C23" s="11" t="s">
        <v>51</v>
      </c>
      <c r="D23" s="171">
        <v>2113</v>
      </c>
      <c r="E23" s="172">
        <v>48.38561941836501</v>
      </c>
      <c r="F23" s="171">
        <v>2307</v>
      </c>
      <c r="G23" s="76">
        <v>86.436867740726868</v>
      </c>
      <c r="H23" s="171">
        <v>1886</v>
      </c>
      <c r="I23" s="76">
        <v>60.294117647058819</v>
      </c>
      <c r="J23" s="171">
        <v>953</v>
      </c>
      <c r="K23" s="76">
        <v>32.359932088285234</v>
      </c>
      <c r="L23" s="171">
        <v>1307</v>
      </c>
      <c r="M23" s="76">
        <v>50.269230769230766</v>
      </c>
      <c r="N23" s="171">
        <v>1513</v>
      </c>
      <c r="O23" s="76">
        <v>63.199665831244779</v>
      </c>
      <c r="P23" s="171">
        <v>1023</v>
      </c>
      <c r="Q23" s="76">
        <v>25.122789783889981</v>
      </c>
      <c r="R23" s="171">
        <v>870</v>
      </c>
      <c r="S23" s="76">
        <v>44.61538461538462</v>
      </c>
      <c r="T23" s="171">
        <v>1091</v>
      </c>
      <c r="U23" s="76">
        <v>45.821083578328434</v>
      </c>
      <c r="V23" s="171">
        <v>1127</v>
      </c>
      <c r="W23" s="76">
        <v>51.087941976427921</v>
      </c>
      <c r="X23" s="171">
        <v>1670</v>
      </c>
      <c r="Y23" s="76">
        <v>73.861123396727109</v>
      </c>
      <c r="Z23" s="171">
        <v>1682</v>
      </c>
      <c r="AA23" s="76">
        <v>86.745745229499732</v>
      </c>
      <c r="AB23" s="171">
        <v>17542</v>
      </c>
      <c r="AC23" s="77">
        <v>53.299708313077296</v>
      </c>
      <c r="AD23" s="160" t="s">
        <v>17</v>
      </c>
    </row>
    <row r="24" spans="1:31" ht="14.1" customHeight="1" x14ac:dyDescent="0.15">
      <c r="A24" s="259"/>
      <c r="B24" s="254"/>
      <c r="C24" s="37" t="s">
        <v>52</v>
      </c>
      <c r="D24" s="74">
        <v>10770</v>
      </c>
      <c r="E24" s="177">
        <v>65.662724058041704</v>
      </c>
      <c r="F24" s="99">
        <v>9277</v>
      </c>
      <c r="G24" s="167">
        <v>57.15958102279729</v>
      </c>
      <c r="H24" s="178">
        <v>5764</v>
      </c>
      <c r="I24" s="167">
        <v>35.810139165009943</v>
      </c>
      <c r="J24" s="68">
        <v>3823</v>
      </c>
      <c r="K24" s="167">
        <v>26.89223410241981</v>
      </c>
      <c r="L24" s="179">
        <v>3606</v>
      </c>
      <c r="M24" s="167">
        <v>29.314689862612799</v>
      </c>
      <c r="N24" s="68">
        <v>5079</v>
      </c>
      <c r="O24" s="167">
        <v>42.399198597545706</v>
      </c>
      <c r="P24" s="68">
        <v>6084</v>
      </c>
      <c r="Q24" s="167">
        <v>49.239235998705084</v>
      </c>
      <c r="R24" s="180">
        <v>4593</v>
      </c>
      <c r="S24" s="167">
        <v>47.340754483611626</v>
      </c>
      <c r="T24" s="68">
        <v>6087</v>
      </c>
      <c r="U24" s="167">
        <v>51.861634148419533</v>
      </c>
      <c r="V24" s="68">
        <v>6994</v>
      </c>
      <c r="W24" s="167">
        <v>72.968179447052677</v>
      </c>
      <c r="X24" s="68">
        <v>8144</v>
      </c>
      <c r="Y24" s="167">
        <v>80.196947316592812</v>
      </c>
      <c r="Z24" s="180">
        <v>8104</v>
      </c>
      <c r="AA24" s="167">
        <v>94.112182092672157</v>
      </c>
      <c r="AB24" s="181">
        <v>78325</v>
      </c>
      <c r="AC24" s="166">
        <v>52.436901653611834</v>
      </c>
      <c r="AD24" s="160" t="s">
        <v>17</v>
      </c>
    </row>
    <row r="25" spans="1:31" ht="14.1" customHeight="1" x14ac:dyDescent="0.15">
      <c r="A25" s="259"/>
      <c r="B25" s="261" t="s">
        <v>53</v>
      </c>
      <c r="C25" s="233"/>
      <c r="D25" s="182">
        <v>1003</v>
      </c>
      <c r="E25" s="174">
        <v>52.678571428571431</v>
      </c>
      <c r="F25" s="182">
        <v>1286</v>
      </c>
      <c r="G25" s="172">
        <v>98.46860643185299</v>
      </c>
      <c r="H25" s="182">
        <v>874</v>
      </c>
      <c r="I25" s="172">
        <v>54.522769806612601</v>
      </c>
      <c r="J25" s="182">
        <v>509</v>
      </c>
      <c r="K25" s="172">
        <v>33.978638184245661</v>
      </c>
      <c r="L25" s="182">
        <v>658</v>
      </c>
      <c r="M25" s="172">
        <v>44.042838018741634</v>
      </c>
      <c r="N25" s="182">
        <v>896</v>
      </c>
      <c r="O25" s="172">
        <v>61.327857631759066</v>
      </c>
      <c r="P25" s="182">
        <v>1212</v>
      </c>
      <c r="Q25" s="172">
        <v>75.232774674115461</v>
      </c>
      <c r="R25" s="182">
        <v>1229</v>
      </c>
      <c r="S25" s="172">
        <v>122.65469061876249</v>
      </c>
      <c r="T25" s="182">
        <v>902</v>
      </c>
      <c r="U25" s="172">
        <v>73.154906731549062</v>
      </c>
      <c r="V25" s="182">
        <v>1195</v>
      </c>
      <c r="W25" s="172">
        <v>81.126951799049564</v>
      </c>
      <c r="X25" s="182">
        <v>1543</v>
      </c>
      <c r="Y25" s="172">
        <v>93.913572732805832</v>
      </c>
      <c r="Z25" s="182">
        <v>1180</v>
      </c>
      <c r="AA25" s="172">
        <v>40.591675266597868</v>
      </c>
      <c r="AB25" s="182">
        <v>12487</v>
      </c>
      <c r="AC25" s="183">
        <v>65.257381761170635</v>
      </c>
      <c r="AD25" s="160"/>
    </row>
    <row r="26" spans="1:31" ht="14.1" customHeight="1" x14ac:dyDescent="0.15">
      <c r="A26" s="259"/>
      <c r="B26" s="41"/>
      <c r="C26" s="11" t="s">
        <v>54</v>
      </c>
      <c r="D26" s="173">
        <v>357</v>
      </c>
      <c r="E26" s="174">
        <v>57.487922705314013</v>
      </c>
      <c r="F26" s="173">
        <v>673</v>
      </c>
      <c r="G26" s="71">
        <v>217.79935275080908</v>
      </c>
      <c r="H26" s="173">
        <v>422</v>
      </c>
      <c r="I26" s="71">
        <v>82.261208576998044</v>
      </c>
      <c r="J26" s="173">
        <v>365</v>
      </c>
      <c r="K26" s="71">
        <v>88.377723970944317</v>
      </c>
      <c r="L26" s="173">
        <v>351</v>
      </c>
      <c r="M26" s="71">
        <v>41.100702576112411</v>
      </c>
      <c r="N26" s="173">
        <v>535</v>
      </c>
      <c r="O26" s="71">
        <v>64.769975786924931</v>
      </c>
      <c r="P26" s="173">
        <v>754</v>
      </c>
      <c r="Q26" s="71">
        <v>160.7675906183369</v>
      </c>
      <c r="R26" s="173">
        <v>588</v>
      </c>
      <c r="S26" s="71">
        <v>204.16666666666666</v>
      </c>
      <c r="T26" s="173">
        <v>557</v>
      </c>
      <c r="U26" s="71">
        <v>114.84536082474226</v>
      </c>
      <c r="V26" s="173">
        <v>847</v>
      </c>
      <c r="W26" s="71">
        <v>177.56813417190776</v>
      </c>
      <c r="X26" s="173">
        <v>830</v>
      </c>
      <c r="Y26" s="71">
        <v>78.375826251180357</v>
      </c>
      <c r="Z26" s="173">
        <v>588</v>
      </c>
      <c r="AA26" s="71">
        <v>26.522327469553453</v>
      </c>
      <c r="AB26" s="173">
        <v>6867</v>
      </c>
      <c r="AC26" s="174">
        <v>80.494666510373932</v>
      </c>
      <c r="AD26" s="160"/>
    </row>
    <row r="27" spans="1:31" ht="14.1" customHeight="1" x14ac:dyDescent="0.15">
      <c r="A27" s="259"/>
      <c r="B27" s="42"/>
      <c r="C27" s="11" t="s">
        <v>55</v>
      </c>
      <c r="D27" s="173">
        <v>559</v>
      </c>
      <c r="E27" s="174">
        <v>45.410235580828598</v>
      </c>
      <c r="F27" s="173">
        <v>500</v>
      </c>
      <c r="G27" s="71">
        <v>60.24096385542169</v>
      </c>
      <c r="H27" s="173">
        <v>320</v>
      </c>
      <c r="I27" s="71">
        <v>31.43418467583497</v>
      </c>
      <c r="J27" s="173">
        <v>103</v>
      </c>
      <c r="K27" s="71">
        <v>10.467479674796747</v>
      </c>
      <c r="L27" s="173">
        <v>156</v>
      </c>
      <c r="M27" s="71">
        <v>25.91362126245847</v>
      </c>
      <c r="N27" s="173">
        <v>244</v>
      </c>
      <c r="O27" s="71">
        <v>56.744186046511622</v>
      </c>
      <c r="P27" s="173">
        <v>109</v>
      </c>
      <c r="Q27" s="71">
        <v>10.749506903353057</v>
      </c>
      <c r="R27" s="173">
        <v>412</v>
      </c>
      <c r="S27" s="71">
        <v>75.18248175182481</v>
      </c>
      <c r="T27" s="173">
        <v>328</v>
      </c>
      <c r="U27" s="71">
        <v>51.816745655608209</v>
      </c>
      <c r="V27" s="173">
        <v>262</v>
      </c>
      <c r="W27" s="71">
        <v>36.643356643356647</v>
      </c>
      <c r="X27" s="173">
        <v>292</v>
      </c>
      <c r="Y27" s="71">
        <v>52.612612612612608</v>
      </c>
      <c r="Z27" s="173">
        <v>500</v>
      </c>
      <c r="AA27" s="71">
        <v>103.73443983402491</v>
      </c>
      <c r="AB27" s="173">
        <v>3785</v>
      </c>
      <c r="AC27" s="174">
        <v>41.860207918602079</v>
      </c>
      <c r="AD27" s="160"/>
    </row>
    <row r="28" spans="1:31" ht="14.1" customHeight="1" x14ac:dyDescent="0.15">
      <c r="A28" s="259"/>
      <c r="B28" s="262" t="s">
        <v>56</v>
      </c>
      <c r="C28" s="233"/>
      <c r="D28" s="173">
        <v>51</v>
      </c>
      <c r="E28" s="174">
        <v>16.612377850162865</v>
      </c>
      <c r="F28" s="173">
        <v>175</v>
      </c>
      <c r="G28" s="71">
        <v>81.395348837209298</v>
      </c>
      <c r="H28" s="173">
        <v>-4</v>
      </c>
      <c r="I28" s="71" t="s">
        <v>64</v>
      </c>
      <c r="J28" s="173">
        <v>797</v>
      </c>
      <c r="K28" s="71">
        <v>417.27748691099481</v>
      </c>
      <c r="L28" s="173">
        <v>63</v>
      </c>
      <c r="M28" s="71">
        <v>33.87096774193548</v>
      </c>
      <c r="N28" s="173">
        <v>3</v>
      </c>
      <c r="O28" s="71">
        <v>1.5544041450777202</v>
      </c>
      <c r="P28" s="173">
        <v>200</v>
      </c>
      <c r="Q28" s="71">
        <v>79.681274900398407</v>
      </c>
      <c r="R28" s="173">
        <v>-1</v>
      </c>
      <c r="S28" s="71" t="s">
        <v>64</v>
      </c>
      <c r="T28" s="173">
        <v>22</v>
      </c>
      <c r="U28" s="71">
        <v>37.288135593220339</v>
      </c>
      <c r="V28" s="173">
        <v>106</v>
      </c>
      <c r="W28" s="71">
        <v>17.815126050420169</v>
      </c>
      <c r="X28" s="173">
        <v>246</v>
      </c>
      <c r="Y28" s="71">
        <v>378.46153846153845</v>
      </c>
      <c r="Z28" s="173">
        <v>204</v>
      </c>
      <c r="AA28" s="71">
        <v>89.867841409691636</v>
      </c>
      <c r="AB28" s="173">
        <v>1862</v>
      </c>
      <c r="AC28" s="174">
        <v>67.244492596605284</v>
      </c>
      <c r="AD28" s="160" t="s">
        <v>17</v>
      </c>
    </row>
    <row r="29" spans="1:31" ht="14.1" customHeight="1" x14ac:dyDescent="0.15">
      <c r="A29" s="259"/>
      <c r="B29" s="263" t="s">
        <v>57</v>
      </c>
      <c r="C29" s="263"/>
      <c r="D29" s="184">
        <v>543</v>
      </c>
      <c r="E29" s="174">
        <v>70.887728459530024</v>
      </c>
      <c r="F29" s="184">
        <v>177</v>
      </c>
      <c r="G29" s="185">
        <v>52.366863905325445</v>
      </c>
      <c r="H29" s="184">
        <v>571</v>
      </c>
      <c r="I29" s="185">
        <v>106.33147113594042</v>
      </c>
      <c r="J29" s="184">
        <v>221</v>
      </c>
      <c r="K29" s="185">
        <v>131.54761904761904</v>
      </c>
      <c r="L29" s="184">
        <v>145</v>
      </c>
      <c r="M29" s="185">
        <v>21.545319465081725</v>
      </c>
      <c r="N29" s="184">
        <v>231</v>
      </c>
      <c r="O29" s="185">
        <v>36.435331230283914</v>
      </c>
      <c r="P29" s="184">
        <v>314</v>
      </c>
      <c r="Q29" s="185">
        <v>59.92366412213741</v>
      </c>
      <c r="R29" s="184">
        <v>244</v>
      </c>
      <c r="S29" s="185">
        <v>53.04347826086957</v>
      </c>
      <c r="T29" s="184">
        <v>438</v>
      </c>
      <c r="U29" s="185">
        <v>76.173913043478265</v>
      </c>
      <c r="V29" s="184">
        <v>169</v>
      </c>
      <c r="W29" s="185">
        <v>93.888888888888886</v>
      </c>
      <c r="X29" s="184">
        <v>245</v>
      </c>
      <c r="Y29" s="185">
        <v>37.009063444108762</v>
      </c>
      <c r="Z29" s="184">
        <v>327</v>
      </c>
      <c r="AA29" s="185">
        <v>83.631713554987215</v>
      </c>
      <c r="AB29" s="184">
        <v>3625</v>
      </c>
      <c r="AC29" s="186">
        <v>61.357481381178061</v>
      </c>
      <c r="AD29" s="160" t="s">
        <v>17</v>
      </c>
      <c r="AE29" s="69"/>
    </row>
    <row r="30" spans="1:31" ht="14.1" customHeight="1" x14ac:dyDescent="0.15">
      <c r="A30" s="260"/>
      <c r="B30" s="234" t="s">
        <v>21</v>
      </c>
      <c r="C30" s="234"/>
      <c r="D30" s="175">
        <v>12367</v>
      </c>
      <c r="E30" s="166">
        <v>63.816502399504614</v>
      </c>
      <c r="F30" s="175">
        <v>10915</v>
      </c>
      <c r="G30" s="80">
        <v>60.340538448781025</v>
      </c>
      <c r="H30" s="175">
        <v>7205</v>
      </c>
      <c r="I30" s="80">
        <v>38.628565301308171</v>
      </c>
      <c r="J30" s="175">
        <v>5350</v>
      </c>
      <c r="K30" s="80">
        <v>33.285634293535743</v>
      </c>
      <c r="L30" s="175">
        <v>4472</v>
      </c>
      <c r="M30" s="80">
        <v>30.517264910604613</v>
      </c>
      <c r="N30" s="175">
        <v>6209</v>
      </c>
      <c r="O30" s="80">
        <v>43.520011214691245</v>
      </c>
      <c r="P30" s="175">
        <v>7810</v>
      </c>
      <c r="Q30" s="80">
        <v>52.977886311219649</v>
      </c>
      <c r="R30" s="175">
        <v>6065</v>
      </c>
      <c r="S30" s="80">
        <v>54.016743854649093</v>
      </c>
      <c r="T30" s="175">
        <v>7449</v>
      </c>
      <c r="U30" s="80">
        <v>54.755954131137898</v>
      </c>
      <c r="V30" s="175">
        <v>8464</v>
      </c>
      <c r="W30" s="80">
        <v>71.528775458463628</v>
      </c>
      <c r="X30" s="175">
        <v>10178</v>
      </c>
      <c r="Y30" s="80">
        <v>81.26147704590818</v>
      </c>
      <c r="Z30" s="175">
        <v>9815</v>
      </c>
      <c r="AA30" s="80">
        <v>80.875082399472646</v>
      </c>
      <c r="AB30" s="175">
        <v>96299</v>
      </c>
      <c r="AC30" s="176">
        <v>54.350329040195952</v>
      </c>
      <c r="AD30" s="160" t="s">
        <v>17</v>
      </c>
      <c r="AE30" s="69"/>
    </row>
    <row r="31" spans="1:31" ht="14.1" customHeight="1" x14ac:dyDescent="0.15">
      <c r="A31" s="252" t="s">
        <v>29</v>
      </c>
      <c r="B31" s="233" t="s">
        <v>30</v>
      </c>
      <c r="C31" s="234"/>
      <c r="D31" s="168">
        <v>16147</v>
      </c>
      <c r="E31" s="73">
        <v>80.606030351437695</v>
      </c>
      <c r="F31" s="168">
        <v>15202</v>
      </c>
      <c r="G31" s="73">
        <v>84.455555555555549</v>
      </c>
      <c r="H31" s="168">
        <v>12196</v>
      </c>
      <c r="I31" s="73">
        <v>54.252669039145907</v>
      </c>
      <c r="J31" s="168">
        <v>10806</v>
      </c>
      <c r="K31" s="73">
        <v>59.771005033464242</v>
      </c>
      <c r="L31" s="168">
        <v>8373</v>
      </c>
      <c r="M31" s="73">
        <v>43.725520914930286</v>
      </c>
      <c r="N31" s="168">
        <v>13982</v>
      </c>
      <c r="O31" s="73">
        <v>74.076821192052975</v>
      </c>
      <c r="P31" s="168">
        <v>11049</v>
      </c>
      <c r="Q31" s="73">
        <v>60.179738562091501</v>
      </c>
      <c r="R31" s="168">
        <v>10882</v>
      </c>
      <c r="S31" s="73">
        <v>70.634817603531104</v>
      </c>
      <c r="T31" s="168">
        <v>14065</v>
      </c>
      <c r="U31" s="73">
        <v>84.938704028021021</v>
      </c>
      <c r="V31" s="168">
        <v>13275</v>
      </c>
      <c r="W31" s="73">
        <v>78.411104548139406</v>
      </c>
      <c r="X31" s="168">
        <v>15772</v>
      </c>
      <c r="Y31" s="73">
        <v>106.66125650909584</v>
      </c>
      <c r="Z31" s="168">
        <v>14632</v>
      </c>
      <c r="AA31" s="73">
        <v>85.258128423260686</v>
      </c>
      <c r="AB31" s="168">
        <v>156381</v>
      </c>
      <c r="AC31" s="169">
        <v>72.459329345423711</v>
      </c>
      <c r="AD31" s="160" t="s">
        <v>17</v>
      </c>
      <c r="AE31" s="69"/>
    </row>
    <row r="32" spans="1:31" ht="14.1" customHeight="1" x14ac:dyDescent="0.15">
      <c r="A32" s="253"/>
      <c r="B32" s="233" t="s">
        <v>31</v>
      </c>
      <c r="C32" s="234"/>
      <c r="D32" s="161">
        <v>1111</v>
      </c>
      <c r="E32" s="73">
        <v>63.449457452884062</v>
      </c>
      <c r="F32" s="161">
        <v>1277</v>
      </c>
      <c r="G32" s="1">
        <v>68.545356951154062</v>
      </c>
      <c r="H32" s="161">
        <v>644</v>
      </c>
      <c r="I32" s="1">
        <v>64.788732394366207</v>
      </c>
      <c r="J32" s="161">
        <v>288</v>
      </c>
      <c r="K32" s="1">
        <v>28.01556420233463</v>
      </c>
      <c r="L32" s="161">
        <v>276</v>
      </c>
      <c r="M32" s="1">
        <v>18.878248974008208</v>
      </c>
      <c r="N32" s="161">
        <v>338</v>
      </c>
      <c r="O32" s="1">
        <v>23.407202216066484</v>
      </c>
      <c r="P32" s="161">
        <v>731</v>
      </c>
      <c r="Q32" s="1">
        <v>55.589353612167301</v>
      </c>
      <c r="R32" s="161">
        <v>779</v>
      </c>
      <c r="S32" s="1">
        <v>88.122171945701353</v>
      </c>
      <c r="T32" s="161">
        <v>1056</v>
      </c>
      <c r="U32" s="1">
        <v>110.22964509394572</v>
      </c>
      <c r="V32" s="161">
        <v>947</v>
      </c>
      <c r="W32" s="1">
        <v>73.127413127413135</v>
      </c>
      <c r="X32" s="161">
        <v>694</v>
      </c>
      <c r="Y32" s="1">
        <v>61.853832442067734</v>
      </c>
      <c r="Z32" s="161">
        <v>892</v>
      </c>
      <c r="AA32" s="1">
        <v>58.916776750330243</v>
      </c>
      <c r="AB32" s="161">
        <v>9033</v>
      </c>
      <c r="AC32" s="163">
        <v>57.792706333973129</v>
      </c>
      <c r="AD32" s="160" t="s">
        <v>17</v>
      </c>
      <c r="AE32" s="69"/>
    </row>
    <row r="33" spans="1:31" ht="14.1" customHeight="1" x14ac:dyDescent="0.15">
      <c r="A33" s="253"/>
      <c r="B33" s="233" t="s">
        <v>32</v>
      </c>
      <c r="C33" s="234"/>
      <c r="D33" s="187">
        <v>915</v>
      </c>
      <c r="E33" s="172">
        <v>32.539118065433854</v>
      </c>
      <c r="F33" s="187">
        <v>862</v>
      </c>
      <c r="G33" s="2">
        <v>59.695290858725755</v>
      </c>
      <c r="H33" s="187">
        <v>3339</v>
      </c>
      <c r="I33" s="2">
        <v>285.6287425149701</v>
      </c>
      <c r="J33" s="187">
        <v>683</v>
      </c>
      <c r="K33" s="2">
        <v>66.764418377321604</v>
      </c>
      <c r="L33" s="187">
        <v>751</v>
      </c>
      <c r="M33" s="2">
        <v>65.76182136602452</v>
      </c>
      <c r="N33" s="187">
        <v>358</v>
      </c>
      <c r="O33" s="2">
        <v>44.806007509386738</v>
      </c>
      <c r="P33" s="187">
        <v>515</v>
      </c>
      <c r="Q33" s="2">
        <v>25.95766129032258</v>
      </c>
      <c r="R33" s="187">
        <v>3248</v>
      </c>
      <c r="S33" s="2">
        <v>201.86451211932877</v>
      </c>
      <c r="T33" s="187">
        <v>661</v>
      </c>
      <c r="U33" s="2">
        <v>89.08355795148249</v>
      </c>
      <c r="V33" s="187">
        <v>891</v>
      </c>
      <c r="W33" s="2">
        <v>208.17757009345797</v>
      </c>
      <c r="X33" s="187">
        <v>391</v>
      </c>
      <c r="Y33" s="2">
        <v>55.539772727272727</v>
      </c>
      <c r="Z33" s="187">
        <v>735</v>
      </c>
      <c r="AA33" s="2">
        <v>82.214765100671144</v>
      </c>
      <c r="AB33" s="187">
        <v>13349</v>
      </c>
      <c r="AC33" s="188">
        <v>90.501694915254234</v>
      </c>
      <c r="AD33" s="160" t="s">
        <v>17</v>
      </c>
      <c r="AE33" s="69"/>
    </row>
    <row r="34" spans="1:31" ht="14.1" customHeight="1" x14ac:dyDescent="0.15">
      <c r="A34" s="254"/>
      <c r="B34" s="234" t="s">
        <v>21</v>
      </c>
      <c r="C34" s="234"/>
      <c r="D34" s="99">
        <v>18173</v>
      </c>
      <c r="E34" s="166">
        <v>73.889001829640165</v>
      </c>
      <c r="F34" s="99">
        <v>17341</v>
      </c>
      <c r="G34" s="80">
        <v>81.386398836063265</v>
      </c>
      <c r="H34" s="99">
        <v>16179</v>
      </c>
      <c r="I34" s="80">
        <v>65.653532443290189</v>
      </c>
      <c r="J34" s="99">
        <v>11777</v>
      </c>
      <c r="K34" s="80">
        <v>58.504719324391452</v>
      </c>
      <c r="L34" s="99">
        <v>9400</v>
      </c>
      <c r="M34" s="80">
        <v>43.212430469360548</v>
      </c>
      <c r="N34" s="99">
        <v>14678</v>
      </c>
      <c r="O34" s="80">
        <v>69.504687943934087</v>
      </c>
      <c r="P34" s="99">
        <v>12295</v>
      </c>
      <c r="Q34" s="80">
        <v>56.766240361974241</v>
      </c>
      <c r="R34" s="99">
        <v>14909</v>
      </c>
      <c r="S34" s="80">
        <v>83.295156153975086</v>
      </c>
      <c r="T34" s="99">
        <v>15782</v>
      </c>
      <c r="U34" s="80">
        <v>86.434087299413989</v>
      </c>
      <c r="V34" s="99">
        <v>15113</v>
      </c>
      <c r="W34" s="80">
        <v>81.021819546453656</v>
      </c>
      <c r="X34" s="99">
        <v>16857</v>
      </c>
      <c r="Y34" s="80">
        <v>101.46872930837296</v>
      </c>
      <c r="Z34" s="99">
        <v>16259</v>
      </c>
      <c r="AA34" s="80">
        <v>83.081246806336225</v>
      </c>
      <c r="AB34" s="99">
        <v>178763</v>
      </c>
      <c r="AC34" s="176">
        <v>72.609149509136913</v>
      </c>
      <c r="AD34" s="160" t="s">
        <v>17</v>
      </c>
      <c r="AE34" s="69"/>
    </row>
    <row r="35" spans="1:31" ht="14.1" customHeight="1" x14ac:dyDescent="0.15">
      <c r="A35" s="252" t="s">
        <v>33</v>
      </c>
      <c r="B35" s="233" t="s">
        <v>34</v>
      </c>
      <c r="C35" s="234"/>
      <c r="D35" s="168">
        <v>377</v>
      </c>
      <c r="E35" s="73">
        <v>105.01392757660166</v>
      </c>
      <c r="F35" s="168">
        <v>313</v>
      </c>
      <c r="G35" s="73">
        <v>68.640350877192986</v>
      </c>
      <c r="H35" s="168">
        <v>210</v>
      </c>
      <c r="I35" s="73">
        <v>21.784232365145229</v>
      </c>
      <c r="J35" s="189">
        <v>-91</v>
      </c>
      <c r="K35" s="73" t="s">
        <v>64</v>
      </c>
      <c r="L35" s="168">
        <v>105</v>
      </c>
      <c r="M35" s="73">
        <v>27.777777777777779</v>
      </c>
      <c r="N35" s="168">
        <v>202</v>
      </c>
      <c r="O35" s="73">
        <v>55.040871934604908</v>
      </c>
      <c r="P35" s="168">
        <v>23</v>
      </c>
      <c r="Q35" s="73">
        <v>4.6464646464646462</v>
      </c>
      <c r="R35" s="168">
        <v>274</v>
      </c>
      <c r="S35" s="73">
        <v>60.619469026548678</v>
      </c>
      <c r="T35" s="168">
        <v>253</v>
      </c>
      <c r="U35" s="73">
        <v>58.160919540229884</v>
      </c>
      <c r="V35" s="168">
        <v>798</v>
      </c>
      <c r="W35" s="73">
        <v>39.194499017681729</v>
      </c>
      <c r="X35" s="168">
        <v>506</v>
      </c>
      <c r="Y35" s="73">
        <v>208.23045267489712</v>
      </c>
      <c r="Z35" s="189">
        <v>-1093</v>
      </c>
      <c r="AA35" s="73" t="s">
        <v>64</v>
      </c>
      <c r="AB35" s="168">
        <v>1877</v>
      </c>
      <c r="AC35" s="169">
        <v>25.40950318126438</v>
      </c>
      <c r="AD35" s="160" t="s">
        <v>17</v>
      </c>
      <c r="AE35" s="69"/>
    </row>
    <row r="36" spans="1:31" ht="14.1" customHeight="1" x14ac:dyDescent="0.15">
      <c r="A36" s="253"/>
      <c r="B36" s="233" t="s">
        <v>20</v>
      </c>
      <c r="C36" s="234"/>
      <c r="D36" s="187">
        <v>59</v>
      </c>
      <c r="E36" s="172">
        <v>368.75</v>
      </c>
      <c r="F36" s="187">
        <v>34</v>
      </c>
      <c r="G36" s="2">
        <v>25</v>
      </c>
      <c r="H36" s="187">
        <v>21</v>
      </c>
      <c r="I36" s="2">
        <v>14.788732394366196</v>
      </c>
      <c r="J36" s="187">
        <v>0</v>
      </c>
      <c r="K36" s="2" t="s">
        <v>64</v>
      </c>
      <c r="L36" s="187">
        <v>42</v>
      </c>
      <c r="M36" s="2">
        <v>107.69230769230769</v>
      </c>
      <c r="N36" s="187">
        <v>60</v>
      </c>
      <c r="O36" s="2">
        <v>105.26315789473684</v>
      </c>
      <c r="P36" s="187">
        <v>68</v>
      </c>
      <c r="Q36" s="2">
        <v>242.85714285714283</v>
      </c>
      <c r="R36" s="187">
        <v>63</v>
      </c>
      <c r="S36" s="2">
        <v>64.285714285714292</v>
      </c>
      <c r="T36" s="187">
        <v>25</v>
      </c>
      <c r="U36" s="2">
        <v>108.69565217391303</v>
      </c>
      <c r="V36" s="187">
        <v>23</v>
      </c>
      <c r="W36" s="2">
        <v>191.66666666666669</v>
      </c>
      <c r="X36" s="187">
        <v>258</v>
      </c>
      <c r="Y36" s="2">
        <v>222.41379310344826</v>
      </c>
      <c r="Z36" s="187">
        <v>95</v>
      </c>
      <c r="AA36" s="2">
        <v>413.04347826086951</v>
      </c>
      <c r="AB36" s="187">
        <v>748</v>
      </c>
      <c r="AC36" s="188">
        <v>99.204244031830228</v>
      </c>
      <c r="AD36" s="160" t="s">
        <v>17</v>
      </c>
      <c r="AE36" s="69"/>
    </row>
    <row r="37" spans="1:31" ht="14.1" customHeight="1" x14ac:dyDescent="0.15">
      <c r="A37" s="254"/>
      <c r="B37" s="234" t="s">
        <v>21</v>
      </c>
      <c r="C37" s="234"/>
      <c r="D37" s="99">
        <v>436</v>
      </c>
      <c r="E37" s="166">
        <v>116.26666666666668</v>
      </c>
      <c r="F37" s="99">
        <v>347</v>
      </c>
      <c r="G37" s="80">
        <v>58.61486486486487</v>
      </c>
      <c r="H37" s="99">
        <v>231</v>
      </c>
      <c r="I37" s="80">
        <v>20.88607594936709</v>
      </c>
      <c r="J37" s="190">
        <v>-91</v>
      </c>
      <c r="K37" s="80" t="s">
        <v>64</v>
      </c>
      <c r="L37" s="99">
        <v>147</v>
      </c>
      <c r="M37" s="80">
        <v>35.251798561151077</v>
      </c>
      <c r="N37" s="99">
        <v>262</v>
      </c>
      <c r="O37" s="80">
        <v>61.79245283018868</v>
      </c>
      <c r="P37" s="99">
        <v>91</v>
      </c>
      <c r="Q37" s="80">
        <v>17.399617590822182</v>
      </c>
      <c r="R37" s="99">
        <v>337</v>
      </c>
      <c r="S37" s="80">
        <v>61.272727272727266</v>
      </c>
      <c r="T37" s="99">
        <v>278</v>
      </c>
      <c r="U37" s="80">
        <v>60.698689956331876</v>
      </c>
      <c r="V37" s="99">
        <v>821</v>
      </c>
      <c r="W37" s="80">
        <v>40.087890625</v>
      </c>
      <c r="X37" s="99">
        <v>764</v>
      </c>
      <c r="Y37" s="80">
        <v>212.81337047353759</v>
      </c>
      <c r="Z37" s="190">
        <v>-998</v>
      </c>
      <c r="AA37" s="80" t="s">
        <v>64</v>
      </c>
      <c r="AB37" s="99">
        <v>2625</v>
      </c>
      <c r="AC37" s="176">
        <v>32.244196044711956</v>
      </c>
      <c r="AD37" s="160" t="s">
        <v>17</v>
      </c>
      <c r="AE37" s="69"/>
    </row>
    <row r="38" spans="1:31" ht="14.1" customHeight="1" x14ac:dyDescent="0.15">
      <c r="A38" s="266" t="s">
        <v>58</v>
      </c>
      <c r="B38" s="233" t="s">
        <v>35</v>
      </c>
      <c r="C38" s="234"/>
      <c r="D38" s="168">
        <v>324</v>
      </c>
      <c r="E38" s="73">
        <v>59.232175502742237</v>
      </c>
      <c r="F38" s="168">
        <v>234</v>
      </c>
      <c r="G38" s="73">
        <v>49.576271186440678</v>
      </c>
      <c r="H38" s="168">
        <v>300</v>
      </c>
      <c r="I38" s="73">
        <v>67.264573991031398</v>
      </c>
      <c r="J38" s="168">
        <v>108</v>
      </c>
      <c r="K38" s="73">
        <v>25.116279069767444</v>
      </c>
      <c r="L38" s="168">
        <v>334</v>
      </c>
      <c r="M38" s="73">
        <v>60.837887067395272</v>
      </c>
      <c r="N38" s="168">
        <v>419</v>
      </c>
      <c r="O38" s="73">
        <v>114.79452054794521</v>
      </c>
      <c r="P38" s="168">
        <v>527</v>
      </c>
      <c r="Q38" s="73">
        <v>165.20376175548591</v>
      </c>
      <c r="R38" s="168">
        <v>436</v>
      </c>
      <c r="S38" s="73">
        <v>111.7948717948718</v>
      </c>
      <c r="T38" s="168">
        <v>576</v>
      </c>
      <c r="U38" s="73">
        <v>128</v>
      </c>
      <c r="V38" s="168">
        <v>494</v>
      </c>
      <c r="W38" s="73">
        <v>169.7594501718213</v>
      </c>
      <c r="X38" s="168">
        <v>602</v>
      </c>
      <c r="Y38" s="73">
        <v>164.48087431693989</v>
      </c>
      <c r="Z38" s="168">
        <v>714</v>
      </c>
      <c r="AA38" s="73">
        <v>255.91397849462365</v>
      </c>
      <c r="AB38" s="168">
        <v>5068</v>
      </c>
      <c r="AC38" s="169">
        <v>103.3442088091354</v>
      </c>
      <c r="AD38" s="160" t="s">
        <v>17</v>
      </c>
      <c r="AE38" s="69"/>
    </row>
    <row r="39" spans="1:31" ht="14.1" customHeight="1" x14ac:dyDescent="0.15">
      <c r="A39" s="267"/>
      <c r="B39" s="233" t="s">
        <v>20</v>
      </c>
      <c r="C39" s="234"/>
      <c r="D39" s="187">
        <v>2</v>
      </c>
      <c r="E39" s="172">
        <v>1.834862385321101</v>
      </c>
      <c r="F39" s="187">
        <v>10</v>
      </c>
      <c r="G39" s="2">
        <v>9.5238095238095237</v>
      </c>
      <c r="H39" s="187">
        <v>0</v>
      </c>
      <c r="I39" s="2" t="s">
        <v>64</v>
      </c>
      <c r="J39" s="187">
        <v>135</v>
      </c>
      <c r="K39" s="2">
        <v>329.26829268292681</v>
      </c>
      <c r="L39" s="187">
        <v>0</v>
      </c>
      <c r="M39" s="2" t="s">
        <v>64</v>
      </c>
      <c r="N39" s="187">
        <v>0</v>
      </c>
      <c r="O39" s="2" t="s">
        <v>64</v>
      </c>
      <c r="P39" s="187">
        <v>0</v>
      </c>
      <c r="Q39" s="2" t="s">
        <v>64</v>
      </c>
      <c r="R39" s="187">
        <v>0</v>
      </c>
      <c r="S39" s="2" t="s">
        <v>64</v>
      </c>
      <c r="T39" s="187">
        <v>67</v>
      </c>
      <c r="U39" s="2">
        <v>478.57142857142856</v>
      </c>
      <c r="V39" s="187">
        <v>13</v>
      </c>
      <c r="W39" s="2">
        <v>28.888888888888886</v>
      </c>
      <c r="X39" s="187">
        <v>5</v>
      </c>
      <c r="Y39" s="2">
        <v>7.1428571428571423</v>
      </c>
      <c r="Z39" s="187">
        <v>68</v>
      </c>
      <c r="AA39" s="2">
        <v>6800</v>
      </c>
      <c r="AB39" s="187">
        <v>300</v>
      </c>
      <c r="AC39" s="188">
        <v>60.851926977687633</v>
      </c>
      <c r="AD39" s="160" t="s">
        <v>17</v>
      </c>
      <c r="AE39" s="69"/>
    </row>
    <row r="40" spans="1:31" ht="14.1" customHeight="1" x14ac:dyDescent="0.15">
      <c r="A40" s="268"/>
      <c r="B40" s="234" t="s">
        <v>21</v>
      </c>
      <c r="C40" s="234"/>
      <c r="D40" s="99">
        <v>326</v>
      </c>
      <c r="E40" s="166">
        <v>49.695121951219512</v>
      </c>
      <c r="F40" s="99">
        <v>244</v>
      </c>
      <c r="G40" s="80">
        <v>42.287694974003465</v>
      </c>
      <c r="H40" s="99">
        <v>300</v>
      </c>
      <c r="I40" s="80">
        <v>67.114093959731548</v>
      </c>
      <c r="J40" s="99">
        <v>243</v>
      </c>
      <c r="K40" s="80">
        <v>51.592356687898089</v>
      </c>
      <c r="L40" s="99">
        <v>334</v>
      </c>
      <c r="M40" s="80">
        <v>55.852842809364546</v>
      </c>
      <c r="N40" s="99">
        <v>419</v>
      </c>
      <c r="O40" s="80">
        <v>114.79452054794521</v>
      </c>
      <c r="P40" s="99">
        <v>527</v>
      </c>
      <c r="Q40" s="80">
        <v>143.98907103825135</v>
      </c>
      <c r="R40" s="99">
        <v>436</v>
      </c>
      <c r="S40" s="80">
        <v>108.7281795511222</v>
      </c>
      <c r="T40" s="99">
        <v>643</v>
      </c>
      <c r="U40" s="80">
        <v>138.57758620689654</v>
      </c>
      <c r="V40" s="99">
        <v>507</v>
      </c>
      <c r="W40" s="80">
        <v>150.89285714285714</v>
      </c>
      <c r="X40" s="99">
        <v>607</v>
      </c>
      <c r="Y40" s="80">
        <v>139.22018348623851</v>
      </c>
      <c r="Z40" s="99">
        <v>782</v>
      </c>
      <c r="AA40" s="80">
        <v>279.28571428571428</v>
      </c>
      <c r="AB40" s="99">
        <v>5368</v>
      </c>
      <c r="AC40" s="176">
        <v>99.462664443209192</v>
      </c>
      <c r="AD40" s="160" t="s">
        <v>17</v>
      </c>
      <c r="AE40" s="69"/>
    </row>
    <row r="41" spans="1:31" ht="14.1" customHeight="1" x14ac:dyDescent="0.15">
      <c r="A41" s="269" t="s">
        <v>59</v>
      </c>
      <c r="B41" s="270"/>
      <c r="C41" s="271"/>
      <c r="D41" s="173">
        <v>336</v>
      </c>
      <c r="E41" s="172">
        <v>81.159420289855078</v>
      </c>
      <c r="F41" s="173">
        <v>185</v>
      </c>
      <c r="G41" s="71">
        <v>58.176100628930818</v>
      </c>
      <c r="H41" s="173">
        <v>130</v>
      </c>
      <c r="I41" s="71">
        <v>29.411764705882355</v>
      </c>
      <c r="J41" s="173">
        <v>1</v>
      </c>
      <c r="K41" s="71">
        <v>0.53475935828876997</v>
      </c>
      <c r="L41" s="173">
        <v>30</v>
      </c>
      <c r="M41" s="71">
        <v>18.072289156626507</v>
      </c>
      <c r="N41" s="173">
        <v>983</v>
      </c>
      <c r="O41" s="71">
        <v>5461.1111111111113</v>
      </c>
      <c r="P41" s="173">
        <v>225</v>
      </c>
      <c r="Q41" s="71">
        <v>64.469914040114617</v>
      </c>
      <c r="R41" s="173">
        <v>41</v>
      </c>
      <c r="S41" s="71">
        <v>33.064516129032256</v>
      </c>
      <c r="T41" s="173">
        <v>160</v>
      </c>
      <c r="U41" s="71">
        <v>53.333333333333336</v>
      </c>
      <c r="V41" s="173">
        <v>131</v>
      </c>
      <c r="W41" s="71">
        <v>6550</v>
      </c>
      <c r="X41" s="173">
        <v>154</v>
      </c>
      <c r="Y41" s="71">
        <v>74.038461538461547</v>
      </c>
      <c r="Z41" s="191">
        <v>-10</v>
      </c>
      <c r="AA41" s="71" t="s">
        <v>64</v>
      </c>
      <c r="AB41" s="173">
        <v>2366</v>
      </c>
      <c r="AC41" s="174">
        <v>77.295001633453126</v>
      </c>
      <c r="AD41" s="160"/>
      <c r="AE41" s="69"/>
    </row>
    <row r="42" spans="1:31" ht="14.1" customHeight="1" x14ac:dyDescent="0.15">
      <c r="A42" s="269" t="s">
        <v>60</v>
      </c>
      <c r="B42" s="270"/>
      <c r="C42" s="271"/>
      <c r="D42" s="173">
        <v>42</v>
      </c>
      <c r="E42" s="174">
        <v>14.736842105263156</v>
      </c>
      <c r="F42" s="173">
        <v>8</v>
      </c>
      <c r="G42" s="71">
        <v>5.5555555555555554</v>
      </c>
      <c r="H42" s="173">
        <v>58</v>
      </c>
      <c r="I42" s="71">
        <v>100</v>
      </c>
      <c r="J42" s="173">
        <v>38</v>
      </c>
      <c r="K42" s="71">
        <v>33.928571428571431</v>
      </c>
      <c r="L42" s="191">
        <v>0</v>
      </c>
      <c r="M42" s="71" t="s">
        <v>64</v>
      </c>
      <c r="N42" s="173">
        <v>64</v>
      </c>
      <c r="O42" s="71">
        <v>1600</v>
      </c>
      <c r="P42" s="173">
        <v>22</v>
      </c>
      <c r="Q42" s="71">
        <v>440.00000000000006</v>
      </c>
      <c r="R42" s="173">
        <v>35</v>
      </c>
      <c r="S42" s="71">
        <v>83.333333333333343</v>
      </c>
      <c r="T42" s="173">
        <v>-23</v>
      </c>
      <c r="U42" s="71" t="s">
        <v>64</v>
      </c>
      <c r="V42" s="173">
        <v>1</v>
      </c>
      <c r="W42" s="71">
        <v>0.71942446043165476</v>
      </c>
      <c r="X42" s="173">
        <v>68</v>
      </c>
      <c r="Y42" s="71">
        <v>41.212121212121211</v>
      </c>
      <c r="Z42" s="173">
        <v>12</v>
      </c>
      <c r="AA42" s="71">
        <v>1200</v>
      </c>
      <c r="AB42" s="173">
        <v>325</v>
      </c>
      <c r="AC42" s="174">
        <v>33.265097236438073</v>
      </c>
      <c r="AD42" s="160"/>
      <c r="AE42" s="69"/>
    </row>
    <row r="43" spans="1:31" ht="14.1" customHeight="1" x14ac:dyDescent="0.15">
      <c r="A43" s="49" t="s">
        <v>36</v>
      </c>
      <c r="B43" s="50"/>
      <c r="C43" s="51" t="s">
        <v>37</v>
      </c>
      <c r="D43" s="173">
        <v>51191</v>
      </c>
      <c r="E43" s="71">
        <v>65.104477991580708</v>
      </c>
      <c r="F43" s="173">
        <v>45227</v>
      </c>
      <c r="G43" s="71">
        <v>66.437993947762735</v>
      </c>
      <c r="H43" s="173">
        <v>43201</v>
      </c>
      <c r="I43" s="71">
        <v>56.305554831478247</v>
      </c>
      <c r="J43" s="173">
        <v>34994</v>
      </c>
      <c r="K43" s="71">
        <v>53.727814284836953</v>
      </c>
      <c r="L43" s="173">
        <v>33047</v>
      </c>
      <c r="M43" s="71">
        <v>50.204329661982527</v>
      </c>
      <c r="N43" s="173">
        <v>43828</v>
      </c>
      <c r="O43" s="71">
        <v>71.581629319918989</v>
      </c>
      <c r="P43" s="173">
        <v>44980</v>
      </c>
      <c r="Q43" s="71">
        <v>74.833214101518962</v>
      </c>
      <c r="R43" s="173">
        <v>44911</v>
      </c>
      <c r="S43" s="71">
        <v>88.154123974404271</v>
      </c>
      <c r="T43" s="173">
        <v>53829</v>
      </c>
      <c r="U43" s="71">
        <v>101.7407575413926</v>
      </c>
      <c r="V43" s="173">
        <v>53319</v>
      </c>
      <c r="W43" s="71">
        <v>98.684064408661854</v>
      </c>
      <c r="X43" s="173">
        <v>61638</v>
      </c>
      <c r="Y43" s="71">
        <v>122.54075546719683</v>
      </c>
      <c r="Z43" s="173">
        <v>67215</v>
      </c>
      <c r="AA43" s="71">
        <v>127.28426155623308</v>
      </c>
      <c r="AB43" s="173">
        <v>577380</v>
      </c>
      <c r="AC43" s="174">
        <v>78.372552639294597</v>
      </c>
      <c r="AD43" s="160" t="s">
        <v>17</v>
      </c>
    </row>
    <row r="44" spans="1:31" ht="14.1" customHeight="1" x14ac:dyDescent="0.15">
      <c r="A44" s="52"/>
      <c r="B44" s="264" t="s">
        <v>38</v>
      </c>
      <c r="C44" s="265"/>
      <c r="D44" s="175">
        <v>50721</v>
      </c>
      <c r="E44" s="176">
        <v>65.487011310230855</v>
      </c>
      <c r="F44" s="192">
        <v>45064</v>
      </c>
      <c r="G44" s="80">
        <v>67.100463080153077</v>
      </c>
      <c r="H44" s="192">
        <v>42726</v>
      </c>
      <c r="I44" s="80">
        <v>56.458369121397524</v>
      </c>
      <c r="J44" s="192">
        <v>34467</v>
      </c>
      <c r="K44" s="80">
        <v>53.827773613193408</v>
      </c>
      <c r="L44" s="193">
        <v>32577</v>
      </c>
      <c r="M44" s="80">
        <v>50.242134484885867</v>
      </c>
      <c r="N44" s="192">
        <v>43346</v>
      </c>
      <c r="O44" s="80">
        <v>71.83745173105288</v>
      </c>
      <c r="P44" s="192">
        <v>44444</v>
      </c>
      <c r="Q44" s="80">
        <v>74.727196300966796</v>
      </c>
      <c r="R44" s="192">
        <v>44523</v>
      </c>
      <c r="S44" s="80">
        <v>88.042317579592648</v>
      </c>
      <c r="T44" s="192">
        <v>53443</v>
      </c>
      <c r="U44" s="80">
        <v>102.22847086728643</v>
      </c>
      <c r="V44" s="192">
        <v>52960</v>
      </c>
      <c r="W44" s="80">
        <v>98.699168809869917</v>
      </c>
      <c r="X44" s="192">
        <v>61146</v>
      </c>
      <c r="Y44" s="80">
        <v>123.54723995797301</v>
      </c>
      <c r="Z44" s="192">
        <v>66760</v>
      </c>
      <c r="AA44" s="80">
        <v>127.79968605229909</v>
      </c>
      <c r="AB44" s="192">
        <v>572177</v>
      </c>
      <c r="AC44" s="176">
        <v>78.681123746923177</v>
      </c>
      <c r="AD44" s="160" t="s">
        <v>17</v>
      </c>
    </row>
    <row r="45" spans="1:31" ht="14.1" customHeight="1" x14ac:dyDescent="0.15">
      <c r="A45" s="53"/>
      <c r="B45" s="54"/>
      <c r="C45" s="54"/>
      <c r="D45" s="194"/>
      <c r="E45" s="160"/>
      <c r="F45" s="195"/>
      <c r="G45" s="160"/>
      <c r="H45" s="195"/>
      <c r="I45" s="160"/>
      <c r="J45" s="195"/>
      <c r="K45" s="160"/>
      <c r="L45" s="196"/>
      <c r="M45" s="160"/>
      <c r="N45" s="195"/>
      <c r="O45" s="160"/>
      <c r="P45" s="150"/>
      <c r="R45" s="151" t="s">
        <v>17</v>
      </c>
      <c r="Y45" s="197"/>
      <c r="AC45" s="198"/>
    </row>
    <row r="46" spans="1:31" ht="14.1" customHeight="1" x14ac:dyDescent="0.15">
      <c r="A46" s="150" t="s">
        <v>39</v>
      </c>
      <c r="B46" t="s">
        <v>63</v>
      </c>
      <c r="K46" s="197"/>
      <c r="L46" s="199"/>
      <c r="AB46" s="200"/>
    </row>
    <row r="47" spans="1:31" ht="14.1" customHeight="1" x14ac:dyDescent="0.15">
      <c r="A47" s="150"/>
    </row>
    <row r="48" spans="1:31" ht="14.1" customHeight="1" x14ac:dyDescent="0.15">
      <c r="A48" s="150"/>
    </row>
    <row r="49" spans="1:14" ht="14.1" customHeight="1" x14ac:dyDescent="0.15">
      <c r="A49" s="150"/>
      <c r="B49" s="150"/>
      <c r="C49" s="150"/>
    </row>
    <row r="51" spans="1:14" ht="14.1" customHeight="1" x14ac:dyDescent="0.15">
      <c r="C51" s="151" t="s">
        <v>40</v>
      </c>
    </row>
    <row r="52" spans="1:14" ht="14.1" customHeight="1" x14ac:dyDescent="0.15">
      <c r="C52" s="151" t="s">
        <v>17</v>
      </c>
      <c r="D52" s="151" t="s">
        <v>62</v>
      </c>
      <c r="E52" s="151" t="s">
        <v>17</v>
      </c>
      <c r="N52" s="151" t="s">
        <v>41</v>
      </c>
    </row>
    <row r="53" spans="1:14" ht="14.1" customHeight="1" x14ac:dyDescent="0.15">
      <c r="C53" s="151" t="s">
        <v>17</v>
      </c>
      <c r="D53" s="151" t="s">
        <v>62</v>
      </c>
      <c r="E53" s="151" t="s">
        <v>17</v>
      </c>
    </row>
  </sheetData>
  <mergeCells count="40">
    <mergeCell ref="A2:C2"/>
    <mergeCell ref="A3:A7"/>
    <mergeCell ref="B3:C3"/>
    <mergeCell ref="B4:C4"/>
    <mergeCell ref="B5:C5"/>
    <mergeCell ref="B6:C6"/>
    <mergeCell ref="B7:C7"/>
    <mergeCell ref="A8:A1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C17"/>
    <mergeCell ref="A18:A30"/>
    <mergeCell ref="B18:B24"/>
    <mergeCell ref="B25:C25"/>
    <mergeCell ref="B28:C28"/>
    <mergeCell ref="B29:C29"/>
    <mergeCell ref="B30:C30"/>
    <mergeCell ref="A31:A34"/>
    <mergeCell ref="B31:C31"/>
    <mergeCell ref="B32:C32"/>
    <mergeCell ref="B33:C33"/>
    <mergeCell ref="B34:C34"/>
    <mergeCell ref="A35:A37"/>
    <mergeCell ref="B35:C35"/>
    <mergeCell ref="B36:C36"/>
    <mergeCell ref="B37:C37"/>
    <mergeCell ref="B44:C44"/>
    <mergeCell ref="A38:A40"/>
    <mergeCell ref="B38:C38"/>
    <mergeCell ref="B39:C39"/>
    <mergeCell ref="B40:C40"/>
    <mergeCell ref="A41:C41"/>
    <mergeCell ref="A42:C42"/>
  </mergeCells>
  <phoneticPr fontId="2"/>
  <dataValidations count="1">
    <dataValidation imeMode="off" allowBlank="1" showInputMessage="1" showErrorMessage="1" sqref="D3:AC44" xr:uid="{00000000-0002-0000-0300-000000000000}"/>
  </dataValidations>
  <pageMargins left="0.62992125984251968" right="0.59055118110236227" top="0.78740157480314965" bottom="0.6692913385826772" header="0.47244094488188981" footer="0.51181102362204722"/>
  <pageSetup paperSize="9" scale="60" orientation="landscape" r:id="rId1"/>
  <headerFooter alignWithMargins="0">
    <oddHeader xml:space="preserve">&amp;C外需国・地域別受注実績&amp;R
&amp;10単位：百万円・％&amp;11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showGridLines="0" zoomScale="125" zoomScaleNormal="125" zoomScaleSheetLayoutView="75" workbookViewId="0">
      <pane xSplit="3" ySplit="2" topLeftCell="L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9" defaultRowHeight="14.1" customHeight="1" x14ac:dyDescent="0.15"/>
  <cols>
    <col min="1" max="1" width="3.25" style="151" customWidth="1"/>
    <col min="2" max="2" width="2.625" style="151" customWidth="1"/>
    <col min="3" max="3" width="8.125" style="151" customWidth="1"/>
    <col min="4" max="4" width="9" style="151"/>
    <col min="5" max="5" width="7.125" style="150" customWidth="1"/>
    <col min="6" max="6" width="9" style="151"/>
    <col min="7" max="7" width="6.5" style="150" bestFit="1" customWidth="1"/>
    <col min="8" max="8" width="9.625" style="151" customWidth="1"/>
    <col min="9" max="9" width="6.5" style="150" bestFit="1" customWidth="1"/>
    <col min="10" max="10" width="10.375" style="151" customWidth="1"/>
    <col min="11" max="11" width="7.625" style="150" bestFit="1" customWidth="1"/>
    <col min="12" max="12" width="9.125" style="151" customWidth="1"/>
    <col min="13" max="13" width="9.125" style="150" customWidth="1"/>
    <col min="14" max="14" width="7.875" style="151" customWidth="1"/>
    <col min="15" max="15" width="7.875" style="150" customWidth="1"/>
    <col min="16" max="16" width="7.5" style="151" bestFit="1" customWidth="1"/>
    <col min="17" max="17" width="6.75" style="150" bestFit="1" customWidth="1"/>
    <col min="18" max="18" width="9.75" style="151" customWidth="1"/>
    <col min="19" max="19" width="9.75" style="150" customWidth="1"/>
    <col min="20" max="20" width="9.625" style="151" customWidth="1"/>
    <col min="21" max="21" width="9.625" style="150" customWidth="1"/>
    <col min="22" max="22" width="7.625" style="151" customWidth="1"/>
    <col min="23" max="23" width="6.5" style="150" bestFit="1" customWidth="1"/>
    <col min="24" max="24" width="7.5" style="151" bestFit="1" customWidth="1"/>
    <col min="25" max="25" width="6.5" style="150" bestFit="1" customWidth="1"/>
    <col min="26" max="26" width="7.5" style="151" bestFit="1" customWidth="1"/>
    <col min="27" max="27" width="6.5" style="150" bestFit="1" customWidth="1"/>
    <col min="28" max="28" width="8.5" style="151" bestFit="1" customWidth="1"/>
    <col min="29" max="29" width="6.625" style="150" customWidth="1"/>
    <col min="30" max="30" width="2.125" style="150" customWidth="1"/>
    <col min="31" max="16384" width="9" style="151"/>
  </cols>
  <sheetData>
    <row r="1" spans="1:33" ht="24.75" customHeight="1" x14ac:dyDescent="0.15">
      <c r="A1" s="3" t="s">
        <v>42</v>
      </c>
      <c r="B1" s="4"/>
      <c r="C1" s="4"/>
      <c r="D1" s="4"/>
      <c r="E1" s="4"/>
      <c r="F1" s="4"/>
      <c r="G1" s="5"/>
      <c r="H1" s="6" t="s">
        <v>0</v>
      </c>
    </row>
    <row r="2" spans="1:33" s="152" customFormat="1" ht="14.1" customHeight="1" x14ac:dyDescent="0.15">
      <c r="A2" s="249" t="s">
        <v>77</v>
      </c>
      <c r="B2" s="272"/>
      <c r="C2" s="272"/>
      <c r="D2" s="153" t="s">
        <v>1</v>
      </c>
      <c r="E2" s="154" t="s">
        <v>2</v>
      </c>
      <c r="F2" s="153" t="s">
        <v>3</v>
      </c>
      <c r="G2" s="154" t="s">
        <v>2</v>
      </c>
      <c r="H2" s="153" t="s">
        <v>4</v>
      </c>
      <c r="I2" s="154" t="s">
        <v>2</v>
      </c>
      <c r="J2" s="153" t="s">
        <v>5</v>
      </c>
      <c r="K2" s="154" t="s">
        <v>2</v>
      </c>
      <c r="L2" s="153" t="s">
        <v>6</v>
      </c>
      <c r="M2" s="154" t="s">
        <v>2</v>
      </c>
      <c r="N2" s="153" t="s">
        <v>7</v>
      </c>
      <c r="O2" s="154" t="s">
        <v>2</v>
      </c>
      <c r="P2" s="153" t="s">
        <v>8</v>
      </c>
      <c r="Q2" s="154" t="s">
        <v>2</v>
      </c>
      <c r="R2" s="153" t="s">
        <v>9</v>
      </c>
      <c r="S2" s="154" t="s">
        <v>2</v>
      </c>
      <c r="T2" s="153" t="s">
        <v>10</v>
      </c>
      <c r="U2" s="154" t="s">
        <v>2</v>
      </c>
      <c r="V2" s="153" t="s">
        <v>11</v>
      </c>
      <c r="W2" s="154" t="s">
        <v>2</v>
      </c>
      <c r="X2" s="153" t="s">
        <v>12</v>
      </c>
      <c r="Y2" s="154" t="s">
        <v>2</v>
      </c>
      <c r="Z2" s="155" t="s">
        <v>13</v>
      </c>
      <c r="AA2" s="156" t="s">
        <v>2</v>
      </c>
      <c r="AB2" s="155" t="s">
        <v>14</v>
      </c>
      <c r="AC2" s="156" t="s">
        <v>2</v>
      </c>
      <c r="AD2" s="157"/>
      <c r="AE2" s="151"/>
      <c r="AF2" s="151"/>
      <c r="AG2" s="151"/>
    </row>
    <row r="3" spans="1:33" ht="14.1" customHeight="1" x14ac:dyDescent="0.15">
      <c r="A3" s="252" t="s">
        <v>15</v>
      </c>
      <c r="B3" s="233" t="s">
        <v>16</v>
      </c>
      <c r="C3" s="234"/>
      <c r="D3" s="61">
        <v>1554</v>
      </c>
      <c r="E3" s="73">
        <v>41.495327102803735</v>
      </c>
      <c r="F3" s="158">
        <v>2397</v>
      </c>
      <c r="G3" s="73">
        <v>52.832268018514441</v>
      </c>
      <c r="H3" s="158">
        <v>1861</v>
      </c>
      <c r="I3" s="73">
        <v>42.761948529411761</v>
      </c>
      <c r="J3" s="158">
        <v>2679</v>
      </c>
      <c r="K3" s="73">
        <v>76.564732780794515</v>
      </c>
      <c r="L3" s="158">
        <v>2220</v>
      </c>
      <c r="M3" s="73">
        <v>107.19459198454852</v>
      </c>
      <c r="N3" s="158">
        <v>2348</v>
      </c>
      <c r="O3" s="73">
        <v>61.919831223628698</v>
      </c>
      <c r="P3" s="158">
        <v>2356</v>
      </c>
      <c r="Q3" s="73">
        <v>69.786729857819907</v>
      </c>
      <c r="R3" s="158">
        <v>1554</v>
      </c>
      <c r="S3" s="73">
        <v>53.25565455791638</v>
      </c>
      <c r="T3" s="158">
        <v>1215</v>
      </c>
      <c r="U3" s="73">
        <v>57.501183151916699</v>
      </c>
      <c r="V3" s="158">
        <v>2618</v>
      </c>
      <c r="W3" s="73">
        <v>82.743362831858406</v>
      </c>
      <c r="X3" s="158">
        <v>2101</v>
      </c>
      <c r="Y3" s="73">
        <v>84.445337620578769</v>
      </c>
      <c r="Z3" s="158">
        <v>2717</v>
      </c>
      <c r="AA3" s="73">
        <v>87.391444194274683</v>
      </c>
      <c r="AB3" s="158">
        <v>25620</v>
      </c>
      <c r="AC3" s="159">
        <v>65.400000000000006</v>
      </c>
      <c r="AD3" s="160" t="s">
        <v>17</v>
      </c>
    </row>
    <row r="4" spans="1:33" ht="14.1" customHeight="1" x14ac:dyDescent="0.15">
      <c r="A4" s="253"/>
      <c r="B4" s="233" t="s">
        <v>18</v>
      </c>
      <c r="C4" s="234"/>
      <c r="D4" s="161">
        <v>1839</v>
      </c>
      <c r="E4" s="73">
        <v>63.217600550017181</v>
      </c>
      <c r="F4" s="162">
        <v>1581</v>
      </c>
      <c r="G4" s="1">
        <v>79.607250755287012</v>
      </c>
      <c r="H4" s="162">
        <v>1969</v>
      </c>
      <c r="I4" s="1">
        <v>49.041095890410958</v>
      </c>
      <c r="J4" s="162">
        <v>2454</v>
      </c>
      <c r="K4" s="1">
        <v>89.529368843487774</v>
      </c>
      <c r="L4" s="162">
        <v>2122</v>
      </c>
      <c r="M4" s="1">
        <v>74.665728360309629</v>
      </c>
      <c r="N4" s="162">
        <v>2261</v>
      </c>
      <c r="O4" s="1">
        <v>79.194395796847644</v>
      </c>
      <c r="P4" s="162">
        <v>2074</v>
      </c>
      <c r="Q4" s="1">
        <v>91.607773851590096</v>
      </c>
      <c r="R4" s="162">
        <v>1435</v>
      </c>
      <c r="S4" s="1">
        <v>57.103064066852369</v>
      </c>
      <c r="T4" s="162">
        <v>1594</v>
      </c>
      <c r="U4" s="1">
        <v>63.836603924709657</v>
      </c>
      <c r="V4" s="162">
        <v>1519</v>
      </c>
      <c r="W4" s="1">
        <v>47.203231821006838</v>
      </c>
      <c r="X4" s="162">
        <v>1180</v>
      </c>
      <c r="Y4" s="1">
        <v>49.642406394615065</v>
      </c>
      <c r="Z4" s="162">
        <v>2521</v>
      </c>
      <c r="AA4" s="1">
        <v>124.37099161322152</v>
      </c>
      <c r="AB4" s="162">
        <v>22549</v>
      </c>
      <c r="AC4" s="163">
        <v>69.900000000000006</v>
      </c>
      <c r="AD4" s="160" t="s">
        <v>17</v>
      </c>
    </row>
    <row r="5" spans="1:33" ht="14.1" customHeight="1" x14ac:dyDescent="0.15">
      <c r="A5" s="253"/>
      <c r="B5" s="233" t="s">
        <v>19</v>
      </c>
      <c r="C5" s="234"/>
      <c r="D5" s="161">
        <v>16617</v>
      </c>
      <c r="E5" s="73">
        <v>47.689702674779014</v>
      </c>
      <c r="F5" s="162">
        <v>14081</v>
      </c>
      <c r="G5" s="1">
        <v>49.600197259501918</v>
      </c>
      <c r="H5" s="162">
        <v>20105</v>
      </c>
      <c r="I5" s="1">
        <v>56.007465804941916</v>
      </c>
      <c r="J5" s="162">
        <v>15620</v>
      </c>
      <c r="K5" s="1">
        <v>51.29047087410521</v>
      </c>
      <c r="L5" s="162">
        <v>16858</v>
      </c>
      <c r="M5" s="1">
        <v>68.253775456496214</v>
      </c>
      <c r="N5" s="162">
        <v>11513</v>
      </c>
      <c r="O5" s="1">
        <v>40.331394941497933</v>
      </c>
      <c r="P5" s="162">
        <v>12280</v>
      </c>
      <c r="Q5" s="1">
        <v>59.794517212835373</v>
      </c>
      <c r="R5" s="162">
        <v>11290</v>
      </c>
      <c r="S5" s="1">
        <v>59.518161210395917</v>
      </c>
      <c r="T5" s="162">
        <v>10967</v>
      </c>
      <c r="U5" s="1">
        <v>57.94061707523246</v>
      </c>
      <c r="V5" s="162">
        <v>11872</v>
      </c>
      <c r="W5" s="1">
        <v>78.451067204123433</v>
      </c>
      <c r="X5" s="162">
        <v>11545</v>
      </c>
      <c r="Y5" s="1">
        <v>84.877223937656225</v>
      </c>
      <c r="Z5" s="162">
        <v>10670</v>
      </c>
      <c r="AA5" s="1">
        <v>70.915858035358241</v>
      </c>
      <c r="AB5" s="162">
        <v>163418</v>
      </c>
      <c r="AC5" s="163">
        <v>57.3</v>
      </c>
      <c r="AD5" s="160" t="s">
        <v>17</v>
      </c>
    </row>
    <row r="6" spans="1:33" ht="14.1" customHeight="1" x14ac:dyDescent="0.15">
      <c r="A6" s="253"/>
      <c r="B6" s="233" t="s">
        <v>20</v>
      </c>
      <c r="C6" s="234"/>
      <c r="D6" s="164">
        <v>0</v>
      </c>
      <c r="E6" s="172" t="s">
        <v>78</v>
      </c>
      <c r="F6" s="162">
        <v>0</v>
      </c>
      <c r="G6" s="1" t="s">
        <v>78</v>
      </c>
      <c r="H6" s="162">
        <v>0</v>
      </c>
      <c r="I6" s="1" t="s">
        <v>78</v>
      </c>
      <c r="J6" s="162">
        <v>431</v>
      </c>
      <c r="K6" s="1">
        <v>43100</v>
      </c>
      <c r="L6" s="162">
        <v>1</v>
      </c>
      <c r="M6" s="1" t="s">
        <v>78</v>
      </c>
      <c r="N6" s="162">
        <v>3</v>
      </c>
      <c r="O6" s="1" t="s">
        <v>78</v>
      </c>
      <c r="P6" s="162">
        <v>0</v>
      </c>
      <c r="Q6" s="1" t="s">
        <v>78</v>
      </c>
      <c r="R6" s="162">
        <v>0</v>
      </c>
      <c r="S6" s="1" t="s">
        <v>78</v>
      </c>
      <c r="T6" s="162">
        <v>0</v>
      </c>
      <c r="U6" s="1" t="s">
        <v>78</v>
      </c>
      <c r="V6" s="162">
        <v>0</v>
      </c>
      <c r="W6" s="1">
        <v>0</v>
      </c>
      <c r="X6" s="162">
        <v>0</v>
      </c>
      <c r="Y6" s="1">
        <v>0</v>
      </c>
      <c r="Z6" s="162">
        <v>0</v>
      </c>
      <c r="AA6" s="1">
        <v>0</v>
      </c>
      <c r="AB6" s="162">
        <v>435</v>
      </c>
      <c r="AC6" s="163">
        <v>1318.2</v>
      </c>
      <c r="AD6" s="160" t="s">
        <v>17</v>
      </c>
    </row>
    <row r="7" spans="1:33" ht="14.1" customHeight="1" x14ac:dyDescent="0.15">
      <c r="A7" s="254"/>
      <c r="B7" s="234" t="s">
        <v>21</v>
      </c>
      <c r="C7" s="234"/>
      <c r="D7" s="99">
        <v>20010</v>
      </c>
      <c r="E7" s="166">
        <v>48.220353278550256</v>
      </c>
      <c r="F7" s="99">
        <v>18059</v>
      </c>
      <c r="G7" s="201">
        <v>51.727199816681946</v>
      </c>
      <c r="H7" s="99">
        <v>23935</v>
      </c>
      <c r="I7" s="201">
        <v>54.069622969706558</v>
      </c>
      <c r="J7" s="99">
        <v>21184</v>
      </c>
      <c r="K7" s="201">
        <v>57.729935958577464</v>
      </c>
      <c r="L7" s="99">
        <v>21201</v>
      </c>
      <c r="M7" s="201">
        <v>71.595974604889918</v>
      </c>
      <c r="N7" s="99">
        <v>16125</v>
      </c>
      <c r="O7" s="201">
        <v>45.81877077827977</v>
      </c>
      <c r="P7" s="99">
        <v>16710</v>
      </c>
      <c r="Q7" s="201">
        <v>63.834664018031098</v>
      </c>
      <c r="R7" s="99">
        <v>14279</v>
      </c>
      <c r="S7" s="201">
        <v>58.479747716754716</v>
      </c>
      <c r="T7" s="99">
        <v>13776</v>
      </c>
      <c r="U7" s="201">
        <v>58.457099210727314</v>
      </c>
      <c r="V7" s="99">
        <v>16009</v>
      </c>
      <c r="W7" s="201">
        <v>74.401635915787509</v>
      </c>
      <c r="X7" s="99">
        <v>14826</v>
      </c>
      <c r="Y7" s="201">
        <v>80.283749390805212</v>
      </c>
      <c r="Z7" s="99">
        <v>15908</v>
      </c>
      <c r="AA7" s="201">
        <v>78.889164393751557</v>
      </c>
      <c r="AB7" s="99">
        <v>212022</v>
      </c>
      <c r="AC7" s="202">
        <v>59.5</v>
      </c>
      <c r="AD7" s="160" t="s">
        <v>17</v>
      </c>
    </row>
    <row r="8" spans="1:33" ht="14.1" customHeight="1" x14ac:dyDescent="0.15">
      <c r="A8" s="255" t="s">
        <v>61</v>
      </c>
      <c r="B8" s="233" t="s">
        <v>22</v>
      </c>
      <c r="C8" s="234"/>
      <c r="D8" s="168">
        <v>2116</v>
      </c>
      <c r="E8" s="73">
        <v>80.181887078438805</v>
      </c>
      <c r="F8" s="168">
        <v>2103</v>
      </c>
      <c r="G8" s="73">
        <v>93.218085106382972</v>
      </c>
      <c r="H8" s="168">
        <v>1203</v>
      </c>
      <c r="I8" s="73">
        <v>32.797164667393673</v>
      </c>
      <c r="J8" s="168">
        <v>1575</v>
      </c>
      <c r="K8" s="73">
        <v>71.266968325791851</v>
      </c>
      <c r="L8" s="168">
        <v>1669</v>
      </c>
      <c r="M8" s="73">
        <v>75.247971145175825</v>
      </c>
      <c r="N8" s="168">
        <v>2082</v>
      </c>
      <c r="O8" s="73">
        <v>78.270676691729321</v>
      </c>
      <c r="P8" s="168">
        <v>1532</v>
      </c>
      <c r="Q8" s="73">
        <v>70.599078341013822</v>
      </c>
      <c r="R8" s="168">
        <v>1363</v>
      </c>
      <c r="S8" s="73">
        <v>56.815339724885369</v>
      </c>
      <c r="T8" s="168">
        <v>2482</v>
      </c>
      <c r="U8" s="73">
        <v>105.21407376006782</v>
      </c>
      <c r="V8" s="168">
        <v>1727</v>
      </c>
      <c r="W8" s="73">
        <v>86.523046092184359</v>
      </c>
      <c r="X8" s="168">
        <v>2039</v>
      </c>
      <c r="Y8" s="73">
        <v>84.535655058043119</v>
      </c>
      <c r="Z8" s="168">
        <v>630</v>
      </c>
      <c r="AA8" s="73">
        <v>22.151898734177212</v>
      </c>
      <c r="AB8" s="168">
        <v>20521</v>
      </c>
      <c r="AC8" s="169">
        <v>68.8</v>
      </c>
      <c r="AD8" s="160" t="s">
        <v>17</v>
      </c>
    </row>
    <row r="9" spans="1:33" ht="14.1" customHeight="1" x14ac:dyDescent="0.15">
      <c r="A9" s="256"/>
      <c r="B9" s="233" t="s">
        <v>23</v>
      </c>
      <c r="C9" s="258"/>
      <c r="D9" s="161">
        <v>1022</v>
      </c>
      <c r="E9" s="73">
        <v>130.85787451984635</v>
      </c>
      <c r="F9" s="161">
        <v>416</v>
      </c>
      <c r="G9" s="1">
        <v>44.9244060475162</v>
      </c>
      <c r="H9" s="161">
        <v>534</v>
      </c>
      <c r="I9" s="1">
        <v>51.84466019417475</v>
      </c>
      <c r="J9" s="161">
        <v>452</v>
      </c>
      <c r="K9" s="1">
        <v>52.314814814814817</v>
      </c>
      <c r="L9" s="170">
        <v>-28</v>
      </c>
      <c r="M9" s="1" t="s">
        <v>78</v>
      </c>
      <c r="N9" s="161">
        <v>875</v>
      </c>
      <c r="O9" s="1">
        <v>108.83084577114428</v>
      </c>
      <c r="P9" s="161">
        <v>609</v>
      </c>
      <c r="Q9" s="1">
        <v>99.347471451876018</v>
      </c>
      <c r="R9" s="161">
        <v>321</v>
      </c>
      <c r="S9" s="1">
        <v>57.015985790408529</v>
      </c>
      <c r="T9" s="161">
        <v>199</v>
      </c>
      <c r="U9" s="1">
        <v>11.569767441860465</v>
      </c>
      <c r="V9" s="161">
        <v>268</v>
      </c>
      <c r="W9" s="1">
        <v>24.363636363636363</v>
      </c>
      <c r="X9" s="161">
        <v>385</v>
      </c>
      <c r="Y9" s="1">
        <v>128.76254180602007</v>
      </c>
      <c r="Z9" s="161">
        <v>224</v>
      </c>
      <c r="AA9" s="1">
        <v>33.990895295902881</v>
      </c>
      <c r="AB9" s="161">
        <v>5277</v>
      </c>
      <c r="AC9" s="163">
        <v>52.3</v>
      </c>
      <c r="AD9" s="160" t="s">
        <v>17</v>
      </c>
    </row>
    <row r="10" spans="1:33" ht="14.1" customHeight="1" x14ac:dyDescent="0.15">
      <c r="A10" s="256"/>
      <c r="B10" s="233" t="s">
        <v>24</v>
      </c>
      <c r="C10" s="258"/>
      <c r="D10" s="161">
        <v>433</v>
      </c>
      <c r="E10" s="73">
        <v>41.277407054337459</v>
      </c>
      <c r="F10" s="161">
        <v>481</v>
      </c>
      <c r="G10" s="1">
        <v>64.650537634408607</v>
      </c>
      <c r="H10" s="161">
        <v>644</v>
      </c>
      <c r="I10" s="1">
        <v>47.318148420279208</v>
      </c>
      <c r="J10" s="161">
        <v>409</v>
      </c>
      <c r="K10" s="1">
        <v>76.022304832713743</v>
      </c>
      <c r="L10" s="161">
        <v>240</v>
      </c>
      <c r="M10" s="1">
        <v>51.94805194805194</v>
      </c>
      <c r="N10" s="161">
        <v>524</v>
      </c>
      <c r="O10" s="1">
        <v>38.472834067547723</v>
      </c>
      <c r="P10" s="161">
        <v>339</v>
      </c>
      <c r="Q10" s="1">
        <v>70.041322314049594</v>
      </c>
      <c r="R10" s="161">
        <v>283</v>
      </c>
      <c r="S10" s="1">
        <v>84.730538922155688</v>
      </c>
      <c r="T10" s="161">
        <v>248</v>
      </c>
      <c r="U10" s="1">
        <v>79.487179487179489</v>
      </c>
      <c r="V10" s="161">
        <v>314</v>
      </c>
      <c r="W10" s="1">
        <v>66.666666666666657</v>
      </c>
      <c r="X10" s="161">
        <v>493</v>
      </c>
      <c r="Y10" s="1">
        <v>64.025974025974037</v>
      </c>
      <c r="Z10" s="161">
        <v>586</v>
      </c>
      <c r="AA10" s="1">
        <v>225.38461538461539</v>
      </c>
      <c r="AB10" s="161">
        <v>4994</v>
      </c>
      <c r="AC10" s="163">
        <v>61.3</v>
      </c>
      <c r="AD10" s="160" t="s">
        <v>17</v>
      </c>
    </row>
    <row r="11" spans="1:33" ht="14.1" customHeight="1" x14ac:dyDescent="0.15">
      <c r="A11" s="256"/>
      <c r="B11" s="233" t="s">
        <v>43</v>
      </c>
      <c r="C11" s="258"/>
      <c r="D11" s="161">
        <v>531</v>
      </c>
      <c r="E11" s="73">
        <v>199.62406015037595</v>
      </c>
      <c r="F11" s="161">
        <v>432</v>
      </c>
      <c r="G11" s="1">
        <v>85.544554455445549</v>
      </c>
      <c r="H11" s="170">
        <v>-75</v>
      </c>
      <c r="I11" s="1" t="s">
        <v>78</v>
      </c>
      <c r="J11" s="161">
        <v>31</v>
      </c>
      <c r="K11" s="1">
        <v>4.675716440422323</v>
      </c>
      <c r="L11" s="161">
        <v>196</v>
      </c>
      <c r="M11" s="1">
        <v>19.738167170191339</v>
      </c>
      <c r="N11" s="161">
        <v>231</v>
      </c>
      <c r="O11" s="1">
        <v>35.106382978723403</v>
      </c>
      <c r="P11" s="161">
        <v>287</v>
      </c>
      <c r="Q11" s="1">
        <v>121.61016949152543</v>
      </c>
      <c r="R11" s="161">
        <v>82</v>
      </c>
      <c r="S11" s="1">
        <v>16.432865731462925</v>
      </c>
      <c r="T11" s="161">
        <v>106</v>
      </c>
      <c r="U11" s="1">
        <v>21.285140562248998</v>
      </c>
      <c r="V11" s="161">
        <v>144</v>
      </c>
      <c r="W11" s="1">
        <v>49.484536082474229</v>
      </c>
      <c r="X11" s="161">
        <v>94</v>
      </c>
      <c r="Y11" s="1">
        <v>44.761904761904766</v>
      </c>
      <c r="Z11" s="161">
        <v>68</v>
      </c>
      <c r="AA11" s="1">
        <v>28.215767634854771</v>
      </c>
      <c r="AB11" s="161">
        <v>2127</v>
      </c>
      <c r="AC11" s="163">
        <v>40.5</v>
      </c>
      <c r="AD11" s="160"/>
    </row>
    <row r="12" spans="1:33" ht="14.1" customHeight="1" x14ac:dyDescent="0.15">
      <c r="A12" s="256"/>
      <c r="B12" s="233" t="s">
        <v>44</v>
      </c>
      <c r="C12" s="258"/>
      <c r="D12" s="161">
        <v>697</v>
      </c>
      <c r="E12" s="73">
        <v>131.01503759398497</v>
      </c>
      <c r="F12" s="161">
        <v>631</v>
      </c>
      <c r="G12" s="1">
        <v>126.2</v>
      </c>
      <c r="H12" s="161">
        <v>711</v>
      </c>
      <c r="I12" s="1">
        <v>87.025703794369647</v>
      </c>
      <c r="J12" s="161">
        <v>534</v>
      </c>
      <c r="K12" s="1">
        <v>98.161764705882348</v>
      </c>
      <c r="L12" s="161">
        <v>1257</v>
      </c>
      <c r="M12" s="1">
        <v>186.49851632047478</v>
      </c>
      <c r="N12" s="161">
        <v>465</v>
      </c>
      <c r="O12" s="1">
        <v>100.64935064935065</v>
      </c>
      <c r="P12" s="161">
        <v>632</v>
      </c>
      <c r="Q12" s="1">
        <v>129.24335378323107</v>
      </c>
      <c r="R12" s="161">
        <v>598</v>
      </c>
      <c r="S12" s="1">
        <v>101.70068027210884</v>
      </c>
      <c r="T12" s="161">
        <v>554</v>
      </c>
      <c r="U12" s="1">
        <v>69.16354556803995</v>
      </c>
      <c r="V12" s="161">
        <v>635</v>
      </c>
      <c r="W12" s="1">
        <v>54.647160068846809</v>
      </c>
      <c r="X12" s="161">
        <v>517</v>
      </c>
      <c r="Y12" s="1">
        <v>63.985148514851488</v>
      </c>
      <c r="Z12" s="161">
        <v>509</v>
      </c>
      <c r="AA12" s="1">
        <v>41.824157764995888</v>
      </c>
      <c r="AB12" s="161">
        <v>7740</v>
      </c>
      <c r="AC12" s="163">
        <v>90.1</v>
      </c>
      <c r="AD12" s="160"/>
    </row>
    <row r="13" spans="1:33" ht="14.1" customHeight="1" x14ac:dyDescent="0.15">
      <c r="A13" s="256"/>
      <c r="B13" s="233" t="s">
        <v>45</v>
      </c>
      <c r="C13" s="258"/>
      <c r="D13" s="161">
        <v>1463</v>
      </c>
      <c r="E13" s="73">
        <v>140.40307101727447</v>
      </c>
      <c r="F13" s="161">
        <v>1089</v>
      </c>
      <c r="G13" s="1">
        <v>64.976133651551322</v>
      </c>
      <c r="H13" s="161">
        <v>1490</v>
      </c>
      <c r="I13" s="1">
        <v>217.51824817518246</v>
      </c>
      <c r="J13" s="161">
        <v>1007</v>
      </c>
      <c r="K13" s="1">
        <v>106.78685047720042</v>
      </c>
      <c r="L13" s="161">
        <v>573</v>
      </c>
      <c r="M13" s="1">
        <v>62.691466083150985</v>
      </c>
      <c r="N13" s="161">
        <v>813</v>
      </c>
      <c r="O13" s="1">
        <v>108.98123324396782</v>
      </c>
      <c r="P13" s="161">
        <v>714</v>
      </c>
      <c r="Q13" s="1">
        <v>116.85761047463174</v>
      </c>
      <c r="R13" s="161">
        <v>1339</v>
      </c>
      <c r="S13" s="1">
        <v>132.18163869693979</v>
      </c>
      <c r="T13" s="161">
        <v>709</v>
      </c>
      <c r="U13" s="1">
        <v>106.1377245508982</v>
      </c>
      <c r="V13" s="161">
        <v>494</v>
      </c>
      <c r="W13" s="1">
        <v>43.83318544809228</v>
      </c>
      <c r="X13" s="161">
        <v>603</v>
      </c>
      <c r="Y13" s="1">
        <v>58.944281524926687</v>
      </c>
      <c r="Z13" s="161">
        <v>547</v>
      </c>
      <c r="AA13" s="1">
        <v>50.883720930232556</v>
      </c>
      <c r="AB13" s="161">
        <v>10841</v>
      </c>
      <c r="AC13" s="163">
        <v>94.1</v>
      </c>
      <c r="AD13" s="160"/>
    </row>
    <row r="14" spans="1:33" ht="14.1" customHeight="1" x14ac:dyDescent="0.15">
      <c r="A14" s="256"/>
      <c r="B14" s="233" t="s">
        <v>25</v>
      </c>
      <c r="C14" s="258"/>
      <c r="D14" s="161">
        <v>5897</v>
      </c>
      <c r="E14" s="73">
        <v>155.1025775907417</v>
      </c>
      <c r="F14" s="161">
        <v>3833</v>
      </c>
      <c r="G14" s="1">
        <v>67.708885355944176</v>
      </c>
      <c r="H14" s="161">
        <v>2927</v>
      </c>
      <c r="I14" s="1">
        <v>107.25540491022352</v>
      </c>
      <c r="J14" s="161">
        <v>2116</v>
      </c>
      <c r="K14" s="1">
        <v>57.909140667761363</v>
      </c>
      <c r="L14" s="161">
        <v>3135</v>
      </c>
      <c r="M14" s="1">
        <v>71.056210335448782</v>
      </c>
      <c r="N14" s="161">
        <v>3915</v>
      </c>
      <c r="O14" s="1">
        <v>124.72124880535202</v>
      </c>
      <c r="P14" s="161">
        <v>1636</v>
      </c>
      <c r="Q14" s="1">
        <v>41.970241149307334</v>
      </c>
      <c r="R14" s="161">
        <v>2394</v>
      </c>
      <c r="S14" s="1">
        <v>57.840057985020529</v>
      </c>
      <c r="T14" s="161">
        <v>1426</v>
      </c>
      <c r="U14" s="1">
        <v>28.837209302325583</v>
      </c>
      <c r="V14" s="161">
        <v>1416</v>
      </c>
      <c r="W14" s="1">
        <v>39.126830616192322</v>
      </c>
      <c r="X14" s="161">
        <v>1034</v>
      </c>
      <c r="Y14" s="1">
        <v>23.03921568627451</v>
      </c>
      <c r="Z14" s="161">
        <v>1283</v>
      </c>
      <c r="AA14" s="1">
        <v>41.14817190506735</v>
      </c>
      <c r="AB14" s="161">
        <v>31012</v>
      </c>
      <c r="AC14" s="163">
        <v>65.099999999999994</v>
      </c>
      <c r="AD14" s="160" t="s">
        <v>17</v>
      </c>
    </row>
    <row r="15" spans="1:33" ht="14.1" customHeight="1" x14ac:dyDescent="0.15">
      <c r="A15" s="256"/>
      <c r="B15" s="233" t="s">
        <v>20</v>
      </c>
      <c r="C15" s="258"/>
      <c r="D15" s="171">
        <v>756</v>
      </c>
      <c r="E15" s="172">
        <v>1181.25</v>
      </c>
      <c r="F15" s="171">
        <v>3</v>
      </c>
      <c r="G15" s="76">
        <v>300</v>
      </c>
      <c r="H15" s="171">
        <v>9</v>
      </c>
      <c r="I15" s="76">
        <v>450</v>
      </c>
      <c r="J15" s="171">
        <v>69</v>
      </c>
      <c r="K15" s="76">
        <v>1380</v>
      </c>
      <c r="L15" s="171">
        <v>0</v>
      </c>
      <c r="M15" s="76">
        <v>0</v>
      </c>
      <c r="N15" s="171">
        <v>2</v>
      </c>
      <c r="O15" s="76">
        <v>22.222222222222221</v>
      </c>
      <c r="P15" s="171">
        <v>4</v>
      </c>
      <c r="Q15" s="76">
        <v>1.0025062656641603</v>
      </c>
      <c r="R15" s="171">
        <v>43</v>
      </c>
      <c r="S15" s="76">
        <v>716.66666666666674</v>
      </c>
      <c r="T15" s="171">
        <v>295</v>
      </c>
      <c r="U15" s="76">
        <v>517.54385964912274</v>
      </c>
      <c r="V15" s="171">
        <v>12</v>
      </c>
      <c r="W15" s="76">
        <v>18.75</v>
      </c>
      <c r="X15" s="171">
        <v>3</v>
      </c>
      <c r="Y15" s="76">
        <v>25</v>
      </c>
      <c r="Z15" s="171">
        <v>25</v>
      </c>
      <c r="AA15" s="76">
        <v>3.3112582781456954</v>
      </c>
      <c r="AB15" s="171">
        <v>1221</v>
      </c>
      <c r="AC15" s="163">
        <v>88.5</v>
      </c>
      <c r="AD15" s="160" t="s">
        <v>17</v>
      </c>
    </row>
    <row r="16" spans="1:33" ht="14.1" customHeight="1" x14ac:dyDescent="0.15">
      <c r="A16" s="257"/>
      <c r="B16" s="234" t="s">
        <v>21</v>
      </c>
      <c r="C16" s="258"/>
      <c r="D16" s="173">
        <v>12915</v>
      </c>
      <c r="E16" s="174">
        <v>126.92874692874693</v>
      </c>
      <c r="F16" s="173">
        <v>8988</v>
      </c>
      <c r="G16" s="71">
        <v>73.257804222022983</v>
      </c>
      <c r="H16" s="173">
        <v>7443</v>
      </c>
      <c r="I16" s="71">
        <v>70.97358634499858</v>
      </c>
      <c r="J16" s="173">
        <v>6193</v>
      </c>
      <c r="K16" s="71">
        <v>65.736121430845984</v>
      </c>
      <c r="L16" s="173">
        <v>7042</v>
      </c>
      <c r="M16" s="71">
        <v>67.652992602555486</v>
      </c>
      <c r="N16" s="173">
        <v>8907</v>
      </c>
      <c r="O16" s="71">
        <v>90.518292682926827</v>
      </c>
      <c r="P16" s="173">
        <v>5753</v>
      </c>
      <c r="Q16" s="71">
        <v>64.640449438202253</v>
      </c>
      <c r="R16" s="173">
        <v>6423</v>
      </c>
      <c r="S16" s="71">
        <v>67.319987422702027</v>
      </c>
      <c r="T16" s="173">
        <v>6019</v>
      </c>
      <c r="U16" s="71">
        <v>52.984154929577464</v>
      </c>
      <c r="V16" s="173">
        <v>5010</v>
      </c>
      <c r="W16" s="71">
        <v>50.966429298067141</v>
      </c>
      <c r="X16" s="173">
        <v>5168</v>
      </c>
      <c r="Y16" s="71">
        <v>51.566553582119333</v>
      </c>
      <c r="Z16" s="173">
        <v>3872</v>
      </c>
      <c r="AA16" s="71">
        <v>38.076507031173172</v>
      </c>
      <c r="AB16" s="173">
        <v>83733</v>
      </c>
      <c r="AC16" s="174">
        <v>68.400000000000006</v>
      </c>
      <c r="AD16" s="160" t="s">
        <v>17</v>
      </c>
    </row>
    <row r="17" spans="1:31" ht="14.1" customHeight="1" x14ac:dyDescent="0.15">
      <c r="A17" s="233" t="s">
        <v>26</v>
      </c>
      <c r="B17" s="234"/>
      <c r="C17" s="258"/>
      <c r="D17" s="175">
        <v>32925</v>
      </c>
      <c r="E17" s="166">
        <v>63.719228982814677</v>
      </c>
      <c r="F17" s="175">
        <v>27047</v>
      </c>
      <c r="G17" s="80">
        <v>57.326042262775267</v>
      </c>
      <c r="H17" s="175">
        <v>31378</v>
      </c>
      <c r="I17" s="80">
        <v>57.307228695620417</v>
      </c>
      <c r="J17" s="175">
        <v>27377</v>
      </c>
      <c r="K17" s="80">
        <v>59.365513054037642</v>
      </c>
      <c r="L17" s="175">
        <v>28243</v>
      </c>
      <c r="M17" s="80">
        <v>70.570450513480424</v>
      </c>
      <c r="N17" s="175">
        <v>25032</v>
      </c>
      <c r="O17" s="80">
        <v>55.585903670641535</v>
      </c>
      <c r="P17" s="175">
        <v>22463</v>
      </c>
      <c r="Q17" s="80">
        <v>64.039113949311513</v>
      </c>
      <c r="R17" s="175">
        <v>20702</v>
      </c>
      <c r="S17" s="80">
        <v>60.963543200424056</v>
      </c>
      <c r="T17" s="175">
        <v>19795</v>
      </c>
      <c r="U17" s="80">
        <v>56.676974173967821</v>
      </c>
      <c r="V17" s="175">
        <v>21019</v>
      </c>
      <c r="W17" s="80">
        <v>67.052668516923475</v>
      </c>
      <c r="X17" s="175">
        <v>19994</v>
      </c>
      <c r="Y17" s="80">
        <v>70.181473551195197</v>
      </c>
      <c r="Z17" s="175">
        <v>19780</v>
      </c>
      <c r="AA17" s="80">
        <v>65.207358080042198</v>
      </c>
      <c r="AB17" s="175">
        <v>295755</v>
      </c>
      <c r="AC17" s="176">
        <v>61.8</v>
      </c>
      <c r="AD17" s="160" t="s">
        <v>17</v>
      </c>
    </row>
    <row r="18" spans="1:31" ht="14.1" customHeight="1" x14ac:dyDescent="0.15">
      <c r="A18" s="259" t="s">
        <v>27</v>
      </c>
      <c r="B18" s="252" t="s">
        <v>28</v>
      </c>
      <c r="C18" s="35" t="s">
        <v>46</v>
      </c>
      <c r="D18" s="161">
        <v>3966</v>
      </c>
      <c r="E18" s="73">
        <v>88.903833221250835</v>
      </c>
      <c r="F18" s="161">
        <v>4674</v>
      </c>
      <c r="G18" s="1">
        <v>80.254120879120876</v>
      </c>
      <c r="H18" s="161">
        <v>4008</v>
      </c>
      <c r="I18" s="1">
        <v>85.240323266695029</v>
      </c>
      <c r="J18" s="161">
        <v>4295</v>
      </c>
      <c r="K18" s="1">
        <v>90.269020596889447</v>
      </c>
      <c r="L18" s="161">
        <v>3969</v>
      </c>
      <c r="M18" s="1">
        <v>90.595754393973976</v>
      </c>
      <c r="N18" s="161">
        <v>3718</v>
      </c>
      <c r="O18" s="1">
        <v>71.321695760598502</v>
      </c>
      <c r="P18" s="161">
        <v>2991</v>
      </c>
      <c r="Q18" s="1">
        <v>63.382072472981562</v>
      </c>
      <c r="R18" s="161">
        <v>2981</v>
      </c>
      <c r="S18" s="1">
        <v>55.224157095220448</v>
      </c>
      <c r="T18" s="161">
        <v>2549</v>
      </c>
      <c r="U18" s="1">
        <v>42.919683448391986</v>
      </c>
      <c r="V18" s="161">
        <v>2519</v>
      </c>
      <c r="W18" s="1">
        <v>41.376478318002633</v>
      </c>
      <c r="X18" s="161">
        <v>1789</v>
      </c>
      <c r="Y18" s="1">
        <v>32.141573841178584</v>
      </c>
      <c r="Z18" s="161">
        <v>2024</v>
      </c>
      <c r="AA18" s="1">
        <v>49.595687331536389</v>
      </c>
      <c r="AB18" s="161">
        <v>39483</v>
      </c>
      <c r="AC18" s="163">
        <v>64.599999999999994</v>
      </c>
      <c r="AD18" s="160" t="s">
        <v>17</v>
      </c>
    </row>
    <row r="19" spans="1:31" ht="14.1" customHeight="1" x14ac:dyDescent="0.15">
      <c r="A19" s="259"/>
      <c r="B19" s="253"/>
      <c r="C19" s="11" t="s">
        <v>47</v>
      </c>
      <c r="D19" s="161">
        <v>1764</v>
      </c>
      <c r="E19" s="73">
        <v>91.588785046728972</v>
      </c>
      <c r="F19" s="161">
        <v>2894</v>
      </c>
      <c r="G19" s="1">
        <v>124.74137931034484</v>
      </c>
      <c r="H19" s="161">
        <v>2506</v>
      </c>
      <c r="I19" s="1">
        <v>108.8145896656535</v>
      </c>
      <c r="J19" s="161">
        <v>2158</v>
      </c>
      <c r="K19" s="1">
        <v>113.93875395987327</v>
      </c>
      <c r="L19" s="161">
        <v>1739</v>
      </c>
      <c r="M19" s="1">
        <v>108.89167188478397</v>
      </c>
      <c r="N19" s="161">
        <v>1349</v>
      </c>
      <c r="O19" s="1">
        <v>81.807155852031528</v>
      </c>
      <c r="P19" s="161">
        <v>1801</v>
      </c>
      <c r="Q19" s="1">
        <v>74.023838882038646</v>
      </c>
      <c r="R19" s="161">
        <v>1488</v>
      </c>
      <c r="S19" s="1">
        <v>94.117647058823522</v>
      </c>
      <c r="T19" s="161">
        <v>1487</v>
      </c>
      <c r="U19" s="1">
        <v>66.354306113342261</v>
      </c>
      <c r="V19" s="161">
        <v>1500</v>
      </c>
      <c r="W19" s="1">
        <v>62.604340567612695</v>
      </c>
      <c r="X19" s="161">
        <v>1283</v>
      </c>
      <c r="Y19" s="1">
        <v>71.516164994425864</v>
      </c>
      <c r="Z19" s="161">
        <v>1321</v>
      </c>
      <c r="AA19" s="1">
        <v>96.91856199559794</v>
      </c>
      <c r="AB19" s="161">
        <v>21290</v>
      </c>
      <c r="AC19" s="163">
        <v>90.6</v>
      </c>
      <c r="AD19" s="160" t="s">
        <v>17</v>
      </c>
    </row>
    <row r="20" spans="1:31" ht="14.1" customHeight="1" x14ac:dyDescent="0.15">
      <c r="A20" s="259"/>
      <c r="B20" s="253"/>
      <c r="C20" s="11" t="s">
        <v>48</v>
      </c>
      <c r="D20" s="161">
        <v>2506</v>
      </c>
      <c r="E20" s="73">
        <v>77.178934400985526</v>
      </c>
      <c r="F20" s="161">
        <v>2341</v>
      </c>
      <c r="G20" s="1">
        <v>76.328659928268678</v>
      </c>
      <c r="H20" s="161">
        <v>2973</v>
      </c>
      <c r="I20" s="1">
        <v>94.802295918367349</v>
      </c>
      <c r="J20" s="161">
        <v>1938</v>
      </c>
      <c r="K20" s="1">
        <v>63.291966035271066</v>
      </c>
      <c r="L20" s="161">
        <v>1778</v>
      </c>
      <c r="M20" s="1">
        <v>55.234544889717306</v>
      </c>
      <c r="N20" s="161">
        <v>2042</v>
      </c>
      <c r="O20" s="1">
        <v>54.892473118279575</v>
      </c>
      <c r="P20" s="161">
        <v>1325</v>
      </c>
      <c r="Q20" s="1">
        <v>46.4260686755431</v>
      </c>
      <c r="R20" s="161">
        <v>1378</v>
      </c>
      <c r="S20" s="1">
        <v>49.514911965504851</v>
      </c>
      <c r="T20" s="161">
        <v>1821</v>
      </c>
      <c r="U20" s="1">
        <v>51.180438448566612</v>
      </c>
      <c r="V20" s="161">
        <v>1376</v>
      </c>
      <c r="W20" s="1">
        <v>36.518046709129507</v>
      </c>
      <c r="X20" s="161">
        <v>1204</v>
      </c>
      <c r="Y20" s="1">
        <v>40.620782726045881</v>
      </c>
      <c r="Z20" s="161">
        <v>1101</v>
      </c>
      <c r="AA20" s="1">
        <v>36.217105263157897</v>
      </c>
      <c r="AB20" s="161">
        <v>21783</v>
      </c>
      <c r="AC20" s="163">
        <v>56.7</v>
      </c>
      <c r="AD20" s="160" t="s">
        <v>17</v>
      </c>
    </row>
    <row r="21" spans="1:31" ht="14.1" customHeight="1" x14ac:dyDescent="0.15">
      <c r="A21" s="259"/>
      <c r="B21" s="253"/>
      <c r="C21" s="11" t="s">
        <v>49</v>
      </c>
      <c r="D21" s="161">
        <v>2595</v>
      </c>
      <c r="E21" s="73">
        <v>91.084591084591082</v>
      </c>
      <c r="F21" s="161">
        <v>1334</v>
      </c>
      <c r="G21" s="1">
        <v>93.482831114225647</v>
      </c>
      <c r="H21" s="161">
        <v>1895</v>
      </c>
      <c r="I21" s="1">
        <v>94.419531639262573</v>
      </c>
      <c r="J21" s="161">
        <v>1647</v>
      </c>
      <c r="K21" s="1">
        <v>62.718964204112716</v>
      </c>
      <c r="L21" s="161">
        <v>808</v>
      </c>
      <c r="M21" s="1">
        <v>60.61515378844711</v>
      </c>
      <c r="N21" s="161">
        <v>1021</v>
      </c>
      <c r="O21" s="1">
        <v>45.641484130531964</v>
      </c>
      <c r="P21" s="161">
        <v>1406</v>
      </c>
      <c r="Q21" s="1">
        <v>54.836193447737912</v>
      </c>
      <c r="R21" s="161">
        <v>940</v>
      </c>
      <c r="S21" s="1">
        <v>58.860363180964306</v>
      </c>
      <c r="T21" s="161">
        <v>1947</v>
      </c>
      <c r="U21" s="1">
        <v>93.247126436781613</v>
      </c>
      <c r="V21" s="161">
        <v>985</v>
      </c>
      <c r="W21" s="1">
        <v>37.310606060606062</v>
      </c>
      <c r="X21" s="161">
        <v>1461</v>
      </c>
      <c r="Y21" s="1">
        <v>74.807987711213514</v>
      </c>
      <c r="Z21" s="161">
        <v>1156</v>
      </c>
      <c r="AA21" s="1">
        <v>47.338247338247335</v>
      </c>
      <c r="AB21" s="161">
        <v>17195</v>
      </c>
      <c r="AC21" s="163">
        <v>66.7</v>
      </c>
      <c r="AD21" s="160" t="s">
        <v>17</v>
      </c>
    </row>
    <row r="22" spans="1:31" ht="14.1" customHeight="1" x14ac:dyDescent="0.15">
      <c r="A22" s="259"/>
      <c r="B22" s="253"/>
      <c r="C22" s="11" t="s">
        <v>50</v>
      </c>
      <c r="D22" s="161">
        <v>1204</v>
      </c>
      <c r="E22" s="73">
        <v>39.192708333333329</v>
      </c>
      <c r="F22" s="161">
        <v>2318</v>
      </c>
      <c r="G22" s="1">
        <v>101.66666666666666</v>
      </c>
      <c r="H22" s="161">
        <v>1586</v>
      </c>
      <c r="I22" s="1">
        <v>78.243709916132218</v>
      </c>
      <c r="J22" s="161">
        <v>1233</v>
      </c>
      <c r="K22" s="1">
        <v>94.122137404580158</v>
      </c>
      <c r="L22" s="161">
        <v>1407</v>
      </c>
      <c r="M22" s="1">
        <v>88.047559449311635</v>
      </c>
      <c r="N22" s="161">
        <v>1455</v>
      </c>
      <c r="O22" s="1">
        <v>71.428571428571431</v>
      </c>
      <c r="P22" s="161">
        <v>761</v>
      </c>
      <c r="Q22" s="1">
        <v>29.213051823416507</v>
      </c>
      <c r="R22" s="161">
        <v>965</v>
      </c>
      <c r="S22" s="1">
        <v>71.165191740412979</v>
      </c>
      <c r="T22" s="161">
        <v>1552</v>
      </c>
      <c r="U22" s="1">
        <v>111.97691197691198</v>
      </c>
      <c r="V22" s="161">
        <v>999</v>
      </c>
      <c r="W22" s="1">
        <v>63.227848101265828</v>
      </c>
      <c r="X22" s="161">
        <v>2157</v>
      </c>
      <c r="Y22" s="1">
        <v>137.65156349712825</v>
      </c>
      <c r="Z22" s="161">
        <v>1070</v>
      </c>
      <c r="AA22" s="1">
        <v>72.444143534190928</v>
      </c>
      <c r="AB22" s="161">
        <v>16707</v>
      </c>
      <c r="AC22" s="163">
        <v>74.900000000000006</v>
      </c>
      <c r="AD22" s="160" t="s">
        <v>17</v>
      </c>
    </row>
    <row r="23" spans="1:31" ht="14.1" customHeight="1" x14ac:dyDescent="0.15">
      <c r="A23" s="259"/>
      <c r="B23" s="253"/>
      <c r="C23" s="11" t="s">
        <v>51</v>
      </c>
      <c r="D23" s="171">
        <v>4367</v>
      </c>
      <c r="E23" s="172">
        <v>129.62303354111012</v>
      </c>
      <c r="F23" s="171">
        <v>2669</v>
      </c>
      <c r="G23" s="76">
        <v>66.327037773359848</v>
      </c>
      <c r="H23" s="171">
        <v>3128</v>
      </c>
      <c r="I23" s="76">
        <v>96.127842655193604</v>
      </c>
      <c r="J23" s="171">
        <v>2945</v>
      </c>
      <c r="K23" s="76">
        <v>108.35172921265637</v>
      </c>
      <c r="L23" s="171">
        <v>2600</v>
      </c>
      <c r="M23" s="76">
        <v>63.137445361826124</v>
      </c>
      <c r="N23" s="171">
        <v>2394</v>
      </c>
      <c r="O23" s="76">
        <v>63.788968824940049</v>
      </c>
      <c r="P23" s="171">
        <v>4072</v>
      </c>
      <c r="Q23" s="76">
        <v>104.97550915184326</v>
      </c>
      <c r="R23" s="171">
        <v>1950</v>
      </c>
      <c r="S23" s="76">
        <v>75.816485225505446</v>
      </c>
      <c r="T23" s="171">
        <v>2381</v>
      </c>
      <c r="U23" s="76">
        <v>75.683407501589315</v>
      </c>
      <c r="V23" s="171">
        <v>2206</v>
      </c>
      <c r="W23" s="76">
        <v>67.420537897310524</v>
      </c>
      <c r="X23" s="171">
        <v>2261</v>
      </c>
      <c r="Y23" s="76">
        <v>97.331037451571248</v>
      </c>
      <c r="Z23" s="171">
        <v>1939</v>
      </c>
      <c r="AA23" s="76">
        <v>73.979397176650124</v>
      </c>
      <c r="AB23" s="171">
        <v>32912</v>
      </c>
      <c r="AC23" s="77">
        <v>84.3</v>
      </c>
      <c r="AD23" s="160" t="s">
        <v>17</v>
      </c>
    </row>
    <row r="24" spans="1:31" ht="14.1" customHeight="1" x14ac:dyDescent="0.15">
      <c r="A24" s="259"/>
      <c r="B24" s="254"/>
      <c r="C24" s="37" t="s">
        <v>52</v>
      </c>
      <c r="D24" s="203">
        <v>16402</v>
      </c>
      <c r="E24" s="177">
        <v>86.673007820756709</v>
      </c>
      <c r="F24" s="203">
        <v>16230</v>
      </c>
      <c r="G24" s="167">
        <v>85.682610072853976</v>
      </c>
      <c r="H24" s="178">
        <v>16096</v>
      </c>
      <c r="I24" s="167">
        <v>92.351827414079978</v>
      </c>
      <c r="J24" s="68">
        <v>14216</v>
      </c>
      <c r="K24" s="167">
        <v>86.852394916911052</v>
      </c>
      <c r="L24" s="179">
        <v>12301</v>
      </c>
      <c r="M24" s="167">
        <v>75.717099593746156</v>
      </c>
      <c r="N24" s="68">
        <v>11979</v>
      </c>
      <c r="O24" s="167">
        <v>64.372078026761244</v>
      </c>
      <c r="P24" s="68">
        <v>12356</v>
      </c>
      <c r="Q24" s="167">
        <v>64.847276162485571</v>
      </c>
      <c r="R24" s="180">
        <v>9702</v>
      </c>
      <c r="S24" s="167">
        <v>63.465689801792365</v>
      </c>
      <c r="T24" s="68">
        <v>11737</v>
      </c>
      <c r="U24" s="167">
        <v>63.933979736354715</v>
      </c>
      <c r="V24" s="68">
        <v>9585</v>
      </c>
      <c r="W24" s="167">
        <v>48.546393841166932</v>
      </c>
      <c r="X24" s="68">
        <v>10155</v>
      </c>
      <c r="Y24" s="167">
        <v>62.81313787344591</v>
      </c>
      <c r="Z24" s="180">
        <v>8611</v>
      </c>
      <c r="AA24" s="167">
        <v>57.314962726304572</v>
      </c>
      <c r="AB24" s="181">
        <v>149370</v>
      </c>
      <c r="AC24" s="166">
        <v>71.099999999999994</v>
      </c>
      <c r="AD24" s="160" t="s">
        <v>17</v>
      </c>
    </row>
    <row r="25" spans="1:31" ht="14.1" customHeight="1" x14ac:dyDescent="0.15">
      <c r="A25" s="259"/>
      <c r="B25" s="261" t="s">
        <v>53</v>
      </c>
      <c r="C25" s="233"/>
      <c r="D25" s="182">
        <v>1904</v>
      </c>
      <c r="E25" s="174">
        <v>97.491039426523301</v>
      </c>
      <c r="F25" s="182">
        <v>1306</v>
      </c>
      <c r="G25" s="172">
        <v>62.577862961188316</v>
      </c>
      <c r="H25" s="182">
        <v>1603</v>
      </c>
      <c r="I25" s="172">
        <v>77.853326857697908</v>
      </c>
      <c r="J25" s="182">
        <v>1498</v>
      </c>
      <c r="K25" s="172">
        <v>67.690917306823323</v>
      </c>
      <c r="L25" s="182">
        <v>1494</v>
      </c>
      <c r="M25" s="172">
        <v>63.224714346170117</v>
      </c>
      <c r="N25" s="182">
        <v>1461</v>
      </c>
      <c r="O25" s="172">
        <v>68.048439683279</v>
      </c>
      <c r="P25" s="182">
        <v>1611</v>
      </c>
      <c r="Q25" s="172">
        <v>82.827763496143959</v>
      </c>
      <c r="R25" s="182">
        <v>1002</v>
      </c>
      <c r="S25" s="172">
        <v>69.874476987447693</v>
      </c>
      <c r="T25" s="182">
        <v>1233</v>
      </c>
      <c r="U25" s="172">
        <v>88.577586206896555</v>
      </c>
      <c r="V25" s="182">
        <v>1473</v>
      </c>
      <c r="W25" s="172">
        <v>71.125060357315306</v>
      </c>
      <c r="X25" s="182">
        <v>1643</v>
      </c>
      <c r="Y25" s="172">
        <v>113.07639366827253</v>
      </c>
      <c r="Z25" s="182">
        <v>2907</v>
      </c>
      <c r="AA25" s="172">
        <v>133.83977900552486</v>
      </c>
      <c r="AB25" s="182">
        <v>19135</v>
      </c>
      <c r="AC25" s="183">
        <v>83.2</v>
      </c>
      <c r="AD25" s="160"/>
    </row>
    <row r="26" spans="1:31" ht="14.1" customHeight="1" x14ac:dyDescent="0.15">
      <c r="A26" s="259"/>
      <c r="B26" s="41"/>
      <c r="C26" s="11" t="s">
        <v>54</v>
      </c>
      <c r="D26" s="173">
        <v>621</v>
      </c>
      <c r="E26" s="174">
        <v>71.958285052143694</v>
      </c>
      <c r="F26" s="173">
        <v>309</v>
      </c>
      <c r="G26" s="71">
        <v>29.76878612716763</v>
      </c>
      <c r="H26" s="173">
        <v>513</v>
      </c>
      <c r="I26" s="71">
        <v>55.161290322580648</v>
      </c>
      <c r="J26" s="173">
        <v>413</v>
      </c>
      <c r="K26" s="71">
        <v>33.963815789473685</v>
      </c>
      <c r="L26" s="173">
        <v>854</v>
      </c>
      <c r="M26" s="71">
        <v>104.65686274509804</v>
      </c>
      <c r="N26" s="173">
        <v>826</v>
      </c>
      <c r="O26" s="71">
        <v>64.632237871674491</v>
      </c>
      <c r="P26" s="173">
        <v>469</v>
      </c>
      <c r="Q26" s="71">
        <v>56.167664670658681</v>
      </c>
      <c r="R26" s="173">
        <v>288</v>
      </c>
      <c r="S26" s="71">
        <v>51.705565529622973</v>
      </c>
      <c r="T26" s="173">
        <v>485</v>
      </c>
      <c r="U26" s="71">
        <v>96.613545816733065</v>
      </c>
      <c r="V26" s="173">
        <v>477</v>
      </c>
      <c r="W26" s="71">
        <v>58.241758241758248</v>
      </c>
      <c r="X26" s="173">
        <v>1059</v>
      </c>
      <c r="Y26" s="71">
        <v>164.18604651162792</v>
      </c>
      <c r="Z26" s="173">
        <v>2217</v>
      </c>
      <c r="AA26" s="71">
        <v>260.8235294117647</v>
      </c>
      <c r="AB26" s="173">
        <v>8531</v>
      </c>
      <c r="AC26" s="174">
        <v>82.4</v>
      </c>
      <c r="AD26" s="160"/>
    </row>
    <row r="27" spans="1:31" ht="14.1" customHeight="1" x14ac:dyDescent="0.15">
      <c r="A27" s="259"/>
      <c r="B27" s="42"/>
      <c r="C27" s="11" t="s">
        <v>55</v>
      </c>
      <c r="D27" s="173">
        <v>1231</v>
      </c>
      <c r="E27" s="174">
        <v>136.17256637168143</v>
      </c>
      <c r="F27" s="173">
        <v>830</v>
      </c>
      <c r="G27" s="71">
        <v>96.849474912485405</v>
      </c>
      <c r="H27" s="173">
        <v>1018</v>
      </c>
      <c r="I27" s="71">
        <v>110.29252437703141</v>
      </c>
      <c r="J27" s="173">
        <v>984</v>
      </c>
      <c r="K27" s="71">
        <v>115.76470588235294</v>
      </c>
      <c r="L27" s="173">
        <v>602</v>
      </c>
      <c r="M27" s="71">
        <v>47.364280094413843</v>
      </c>
      <c r="N27" s="173">
        <v>430</v>
      </c>
      <c r="O27" s="71">
        <v>64.856711915535442</v>
      </c>
      <c r="P27" s="173">
        <v>1014</v>
      </c>
      <c r="Q27" s="71">
        <v>97.876447876447884</v>
      </c>
      <c r="R27" s="173">
        <v>548</v>
      </c>
      <c r="S27" s="71">
        <v>68.67167919799499</v>
      </c>
      <c r="T27" s="173">
        <v>633</v>
      </c>
      <c r="U27" s="71">
        <v>82.421875</v>
      </c>
      <c r="V27" s="173">
        <v>715</v>
      </c>
      <c r="W27" s="71">
        <v>76.964477933261577</v>
      </c>
      <c r="X27" s="173">
        <v>555</v>
      </c>
      <c r="Y27" s="71">
        <v>84.603658536585371</v>
      </c>
      <c r="Z27" s="173">
        <v>482</v>
      </c>
      <c r="AA27" s="71">
        <v>43.659420289855071</v>
      </c>
      <c r="AB27" s="173">
        <v>9042</v>
      </c>
      <c r="AC27" s="174">
        <v>84</v>
      </c>
      <c r="AD27" s="160"/>
    </row>
    <row r="28" spans="1:31" ht="14.1" customHeight="1" x14ac:dyDescent="0.15">
      <c r="A28" s="259"/>
      <c r="B28" s="262" t="s">
        <v>56</v>
      </c>
      <c r="C28" s="233"/>
      <c r="D28" s="173">
        <v>307</v>
      </c>
      <c r="E28" s="174">
        <v>548.21428571428567</v>
      </c>
      <c r="F28" s="173">
        <v>215</v>
      </c>
      <c r="G28" s="71">
        <v>71.192052980132445</v>
      </c>
      <c r="H28" s="173">
        <v>416</v>
      </c>
      <c r="I28" s="71">
        <v>39.506172839506171</v>
      </c>
      <c r="J28" s="173">
        <v>191</v>
      </c>
      <c r="K28" s="71">
        <v>70.220588235294116</v>
      </c>
      <c r="L28" s="173">
        <v>186</v>
      </c>
      <c r="M28" s="71">
        <v>48.311688311688314</v>
      </c>
      <c r="N28" s="173">
        <v>193</v>
      </c>
      <c r="O28" s="71">
        <v>69.675090252707577</v>
      </c>
      <c r="P28" s="173">
        <v>251</v>
      </c>
      <c r="Q28" s="71">
        <v>89.00709219858156</v>
      </c>
      <c r="R28" s="173">
        <v>64</v>
      </c>
      <c r="S28" s="71">
        <v>12.877263581488934</v>
      </c>
      <c r="T28" s="173">
        <v>59</v>
      </c>
      <c r="U28" s="71">
        <v>30.102040816326532</v>
      </c>
      <c r="V28" s="173">
        <v>595</v>
      </c>
      <c r="W28" s="71">
        <v>115.08704061895551</v>
      </c>
      <c r="X28" s="173">
        <v>65</v>
      </c>
      <c r="Y28" s="71">
        <v>37.142857142857146</v>
      </c>
      <c r="Z28" s="173">
        <v>227</v>
      </c>
      <c r="AA28" s="71">
        <v>37.030995106035888</v>
      </c>
      <c r="AB28" s="173">
        <v>2769</v>
      </c>
      <c r="AC28" s="174">
        <v>59.9</v>
      </c>
      <c r="AD28" s="160" t="s">
        <v>17</v>
      </c>
    </row>
    <row r="29" spans="1:31" ht="14.1" customHeight="1" x14ac:dyDescent="0.15">
      <c r="A29" s="259"/>
      <c r="B29" s="263" t="s">
        <v>57</v>
      </c>
      <c r="C29" s="263"/>
      <c r="D29" s="184">
        <v>766</v>
      </c>
      <c r="E29" s="174">
        <v>118.57585139318884</v>
      </c>
      <c r="F29" s="184">
        <v>338</v>
      </c>
      <c r="G29" s="185">
        <v>43.500643500643498</v>
      </c>
      <c r="H29" s="184">
        <v>537</v>
      </c>
      <c r="I29" s="185">
        <v>218.29268292682929</v>
      </c>
      <c r="J29" s="184">
        <v>168</v>
      </c>
      <c r="K29" s="185">
        <v>52.830188679245282</v>
      </c>
      <c r="L29" s="184">
        <v>673</v>
      </c>
      <c r="M29" s="185">
        <v>139.6265560165975</v>
      </c>
      <c r="N29" s="184">
        <v>634</v>
      </c>
      <c r="O29" s="185">
        <v>163.4020618556701</v>
      </c>
      <c r="P29" s="184">
        <v>524</v>
      </c>
      <c r="Q29" s="185">
        <v>206.29921259842519</v>
      </c>
      <c r="R29" s="184">
        <v>460</v>
      </c>
      <c r="S29" s="185">
        <v>72.440944881889763</v>
      </c>
      <c r="T29" s="184">
        <v>575</v>
      </c>
      <c r="U29" s="185">
        <v>254.42477876106193</v>
      </c>
      <c r="V29" s="184">
        <v>180</v>
      </c>
      <c r="W29" s="185">
        <v>55.900621118012417</v>
      </c>
      <c r="X29" s="184">
        <v>662</v>
      </c>
      <c r="Y29" s="185">
        <v>130.57199211045366</v>
      </c>
      <c r="Z29" s="184">
        <v>391</v>
      </c>
      <c r="AA29" s="185">
        <v>25.064102564102562</v>
      </c>
      <c r="AB29" s="184">
        <v>5908</v>
      </c>
      <c r="AC29" s="186">
        <v>92.9</v>
      </c>
      <c r="AD29" s="160" t="s">
        <v>17</v>
      </c>
      <c r="AE29" s="69"/>
    </row>
    <row r="30" spans="1:31" ht="14.1" customHeight="1" x14ac:dyDescent="0.15">
      <c r="A30" s="260"/>
      <c r="B30" s="234" t="s">
        <v>21</v>
      </c>
      <c r="C30" s="234"/>
      <c r="D30" s="175">
        <v>19379</v>
      </c>
      <c r="E30" s="166">
        <v>89.804902914870937</v>
      </c>
      <c r="F30" s="175">
        <v>18089</v>
      </c>
      <c r="G30" s="80">
        <v>81.82106024968337</v>
      </c>
      <c r="H30" s="175">
        <v>18652</v>
      </c>
      <c r="I30" s="80">
        <v>89.729157646606055</v>
      </c>
      <c r="J30" s="175">
        <v>16073</v>
      </c>
      <c r="K30" s="80">
        <v>83.84017526472276</v>
      </c>
      <c r="L30" s="175">
        <v>14654</v>
      </c>
      <c r="M30" s="80">
        <v>75.241322653522275</v>
      </c>
      <c r="N30" s="175">
        <v>14267</v>
      </c>
      <c r="O30" s="80">
        <v>66.602866346108954</v>
      </c>
      <c r="P30" s="175">
        <v>14742</v>
      </c>
      <c r="Q30" s="80">
        <v>68.456001857441379</v>
      </c>
      <c r="R30" s="175">
        <v>11228</v>
      </c>
      <c r="S30" s="80">
        <v>62.891390802666216</v>
      </c>
      <c r="T30" s="175">
        <v>13604</v>
      </c>
      <c r="U30" s="80">
        <v>67.440015863573265</v>
      </c>
      <c r="V30" s="175">
        <v>11833</v>
      </c>
      <c r="W30" s="80">
        <v>52.233601130043262</v>
      </c>
      <c r="X30" s="175">
        <v>12525</v>
      </c>
      <c r="Y30" s="80">
        <v>68.435143700142063</v>
      </c>
      <c r="Z30" s="175">
        <v>12136</v>
      </c>
      <c r="AA30" s="80">
        <v>62.656822758015387</v>
      </c>
      <c r="AB30" s="175">
        <v>177182</v>
      </c>
      <c r="AC30" s="176">
        <v>72.5</v>
      </c>
      <c r="AD30" s="160" t="s">
        <v>17</v>
      </c>
      <c r="AE30" s="69"/>
    </row>
    <row r="31" spans="1:31" ht="14.1" customHeight="1" x14ac:dyDescent="0.15">
      <c r="A31" s="252" t="s">
        <v>29</v>
      </c>
      <c r="B31" s="233" t="s">
        <v>30</v>
      </c>
      <c r="C31" s="234"/>
      <c r="D31" s="168">
        <v>20032</v>
      </c>
      <c r="E31" s="73">
        <v>94.060196271775368</v>
      </c>
      <c r="F31" s="168">
        <v>18000</v>
      </c>
      <c r="G31" s="73">
        <v>78.92313763318279</v>
      </c>
      <c r="H31" s="168">
        <v>22480</v>
      </c>
      <c r="I31" s="73">
        <v>85.24838832006067</v>
      </c>
      <c r="J31" s="168">
        <v>18079</v>
      </c>
      <c r="K31" s="73">
        <v>71.807602176589739</v>
      </c>
      <c r="L31" s="168">
        <v>19149</v>
      </c>
      <c r="M31" s="73">
        <v>82.896103896103895</v>
      </c>
      <c r="N31" s="168">
        <v>18875</v>
      </c>
      <c r="O31" s="73">
        <v>82.650961159521827</v>
      </c>
      <c r="P31" s="168">
        <v>18360</v>
      </c>
      <c r="Q31" s="73">
        <v>85.682284860929627</v>
      </c>
      <c r="R31" s="168">
        <v>15406</v>
      </c>
      <c r="S31" s="73">
        <v>67.587961744318676</v>
      </c>
      <c r="T31" s="168">
        <v>16559</v>
      </c>
      <c r="U31" s="73">
        <v>55.639931453916205</v>
      </c>
      <c r="V31" s="168">
        <v>16930</v>
      </c>
      <c r="W31" s="73">
        <v>73.334488434549073</v>
      </c>
      <c r="X31" s="168">
        <v>14787</v>
      </c>
      <c r="Y31" s="73">
        <v>61.901373074346957</v>
      </c>
      <c r="Z31" s="168">
        <v>17162</v>
      </c>
      <c r="AA31" s="73">
        <v>69.778410245984958</v>
      </c>
      <c r="AB31" s="168">
        <v>215819</v>
      </c>
      <c r="AC31" s="169">
        <v>75.2</v>
      </c>
      <c r="AD31" s="160" t="s">
        <v>17</v>
      </c>
      <c r="AE31" s="69"/>
    </row>
    <row r="32" spans="1:31" ht="14.1" customHeight="1" x14ac:dyDescent="0.15">
      <c r="A32" s="253"/>
      <c r="B32" s="233" t="s">
        <v>31</v>
      </c>
      <c r="C32" s="234"/>
      <c r="D32" s="161">
        <v>1751</v>
      </c>
      <c r="E32" s="73">
        <v>153.05944055944056</v>
      </c>
      <c r="F32" s="161">
        <v>1863</v>
      </c>
      <c r="G32" s="1">
        <v>145.09345794392522</v>
      </c>
      <c r="H32" s="161">
        <v>994</v>
      </c>
      <c r="I32" s="1">
        <v>81.609195402298852</v>
      </c>
      <c r="J32" s="161">
        <v>1028</v>
      </c>
      <c r="K32" s="1">
        <v>105.22006141248721</v>
      </c>
      <c r="L32" s="161">
        <v>1462</v>
      </c>
      <c r="M32" s="1">
        <v>90.694789081885858</v>
      </c>
      <c r="N32" s="161">
        <v>1444</v>
      </c>
      <c r="O32" s="1">
        <v>77.426273458445039</v>
      </c>
      <c r="P32" s="161">
        <v>1315</v>
      </c>
      <c r="Q32" s="1">
        <v>92.867231638418076</v>
      </c>
      <c r="R32" s="161">
        <v>884</v>
      </c>
      <c r="S32" s="1">
        <v>67.275494672754945</v>
      </c>
      <c r="T32" s="161">
        <v>958</v>
      </c>
      <c r="U32" s="1">
        <v>86.618444846292959</v>
      </c>
      <c r="V32" s="161">
        <v>1295</v>
      </c>
      <c r="W32" s="1">
        <v>77.1292435973794</v>
      </c>
      <c r="X32" s="161">
        <v>1122</v>
      </c>
      <c r="Y32" s="1">
        <v>108.09248554913296</v>
      </c>
      <c r="Z32" s="161">
        <v>1514</v>
      </c>
      <c r="AA32" s="1">
        <v>105.9482155353394</v>
      </c>
      <c r="AB32" s="161">
        <v>15630</v>
      </c>
      <c r="AC32" s="163">
        <v>97.2</v>
      </c>
      <c r="AD32" s="160" t="s">
        <v>17</v>
      </c>
      <c r="AE32" s="69"/>
    </row>
    <row r="33" spans="1:31" ht="14.1" customHeight="1" x14ac:dyDescent="0.15">
      <c r="A33" s="253"/>
      <c r="B33" s="233" t="s">
        <v>32</v>
      </c>
      <c r="C33" s="234"/>
      <c r="D33" s="187">
        <v>2812</v>
      </c>
      <c r="E33" s="172">
        <v>270.64485081809431</v>
      </c>
      <c r="F33" s="187">
        <v>1444</v>
      </c>
      <c r="G33" s="2">
        <v>69.190225203641589</v>
      </c>
      <c r="H33" s="187">
        <v>1169</v>
      </c>
      <c r="I33" s="2">
        <v>41.336633663366335</v>
      </c>
      <c r="J33" s="187">
        <v>1023</v>
      </c>
      <c r="K33" s="2">
        <v>64.870006341154081</v>
      </c>
      <c r="L33" s="187">
        <v>1142</v>
      </c>
      <c r="M33" s="2">
        <v>117.73195876288661</v>
      </c>
      <c r="N33" s="187">
        <v>799</v>
      </c>
      <c r="O33" s="2">
        <v>20.758638607430502</v>
      </c>
      <c r="P33" s="187">
        <v>1984</v>
      </c>
      <c r="Q33" s="2">
        <v>64.646464646464651</v>
      </c>
      <c r="R33" s="187">
        <v>1609</v>
      </c>
      <c r="S33" s="2">
        <v>171.17021276595744</v>
      </c>
      <c r="T33" s="187">
        <v>742</v>
      </c>
      <c r="U33" s="2">
        <v>37.934560327198362</v>
      </c>
      <c r="V33" s="187">
        <v>428</v>
      </c>
      <c r="W33" s="2">
        <v>23.857302118171685</v>
      </c>
      <c r="X33" s="187">
        <v>704</v>
      </c>
      <c r="Y33" s="2">
        <v>58.617818484596171</v>
      </c>
      <c r="Z33" s="187">
        <v>894</v>
      </c>
      <c r="AA33" s="2">
        <v>76.149914821124369</v>
      </c>
      <c r="AB33" s="187">
        <v>14750</v>
      </c>
      <c r="AC33" s="188">
        <v>65.599999999999994</v>
      </c>
      <c r="AD33" s="160" t="s">
        <v>17</v>
      </c>
      <c r="AE33" s="69"/>
    </row>
    <row r="34" spans="1:31" ht="14.1" customHeight="1" x14ac:dyDescent="0.15">
      <c r="A34" s="254"/>
      <c r="B34" s="234" t="s">
        <v>21</v>
      </c>
      <c r="C34" s="234"/>
      <c r="D34" s="99">
        <v>24595</v>
      </c>
      <c r="E34" s="166">
        <v>104.74872231686543</v>
      </c>
      <c r="F34" s="99">
        <v>21307</v>
      </c>
      <c r="G34" s="80">
        <v>81.392772557109026</v>
      </c>
      <c r="H34" s="99">
        <v>24643</v>
      </c>
      <c r="I34" s="80">
        <v>81.019857969489735</v>
      </c>
      <c r="J34" s="99">
        <v>20130</v>
      </c>
      <c r="K34" s="80">
        <v>72.590241967473219</v>
      </c>
      <c r="L34" s="99">
        <v>21753</v>
      </c>
      <c r="M34" s="80">
        <v>84.701347247099136</v>
      </c>
      <c r="N34" s="99">
        <v>21118</v>
      </c>
      <c r="O34" s="80">
        <v>73.965885608209874</v>
      </c>
      <c r="P34" s="99">
        <v>21659</v>
      </c>
      <c r="Q34" s="80">
        <v>83.583529502566279</v>
      </c>
      <c r="R34" s="99">
        <v>17899</v>
      </c>
      <c r="S34" s="80">
        <v>71.45879910571702</v>
      </c>
      <c r="T34" s="99">
        <v>18259</v>
      </c>
      <c r="U34" s="80">
        <v>55.628675014471561</v>
      </c>
      <c r="V34" s="99">
        <v>18653</v>
      </c>
      <c r="W34" s="80">
        <v>70.232312963590488</v>
      </c>
      <c r="X34" s="99">
        <v>16613</v>
      </c>
      <c r="Y34" s="80">
        <v>63.585562827726108</v>
      </c>
      <c r="Z34" s="99">
        <v>19570</v>
      </c>
      <c r="AA34" s="80">
        <v>71.953820133833375</v>
      </c>
      <c r="AB34" s="99">
        <v>246199</v>
      </c>
      <c r="AC34" s="176">
        <v>75.599999999999994</v>
      </c>
      <c r="AD34" s="160" t="s">
        <v>17</v>
      </c>
      <c r="AE34" s="69"/>
    </row>
    <row r="35" spans="1:31" ht="14.1" customHeight="1" x14ac:dyDescent="0.15">
      <c r="A35" s="252" t="s">
        <v>33</v>
      </c>
      <c r="B35" s="233" t="s">
        <v>34</v>
      </c>
      <c r="C35" s="234"/>
      <c r="D35" s="168">
        <v>359</v>
      </c>
      <c r="E35" s="73">
        <v>44.818976279650435</v>
      </c>
      <c r="F35" s="168">
        <v>456</v>
      </c>
      <c r="G35" s="73">
        <v>67.95827123695976</v>
      </c>
      <c r="H35" s="168">
        <v>964</v>
      </c>
      <c r="I35" s="73">
        <v>278.61271676300578</v>
      </c>
      <c r="J35" s="168">
        <v>718</v>
      </c>
      <c r="K35" s="73">
        <v>138.07692307692307</v>
      </c>
      <c r="L35" s="168">
        <v>378</v>
      </c>
      <c r="M35" s="73">
        <v>85.520361990950221</v>
      </c>
      <c r="N35" s="168">
        <v>367</v>
      </c>
      <c r="O35" s="73">
        <v>59.098228663446051</v>
      </c>
      <c r="P35" s="168">
        <v>495</v>
      </c>
      <c r="Q35" s="73">
        <v>95.192307692307693</v>
      </c>
      <c r="R35" s="168">
        <v>452</v>
      </c>
      <c r="S35" s="73">
        <v>189.9159663865546</v>
      </c>
      <c r="T35" s="168">
        <v>435</v>
      </c>
      <c r="U35" s="73">
        <v>133.84615384615384</v>
      </c>
      <c r="V35" s="168">
        <v>2036</v>
      </c>
      <c r="W35" s="73">
        <v>336.52892561983469</v>
      </c>
      <c r="X35" s="168">
        <v>243</v>
      </c>
      <c r="Y35" s="73">
        <v>35.115606936416185</v>
      </c>
      <c r="Z35" s="168">
        <v>484</v>
      </c>
      <c r="AA35" s="73">
        <v>62.130937098844676</v>
      </c>
      <c r="AB35" s="168">
        <v>7387</v>
      </c>
      <c r="AC35" s="169">
        <v>112.6</v>
      </c>
      <c r="AD35" s="160" t="s">
        <v>17</v>
      </c>
      <c r="AE35" s="69"/>
    </row>
    <row r="36" spans="1:31" ht="14.1" customHeight="1" x14ac:dyDescent="0.15">
      <c r="A36" s="253"/>
      <c r="B36" s="233" t="s">
        <v>20</v>
      </c>
      <c r="C36" s="234"/>
      <c r="D36" s="187">
        <v>16</v>
      </c>
      <c r="E36" s="172">
        <v>4.1558441558441555</v>
      </c>
      <c r="F36" s="187">
        <v>136</v>
      </c>
      <c r="G36" s="2">
        <v>100.74074074074073</v>
      </c>
      <c r="H36" s="187">
        <v>142</v>
      </c>
      <c r="I36" s="2">
        <v>52.788104089219331</v>
      </c>
      <c r="J36" s="187">
        <v>64</v>
      </c>
      <c r="K36" s="2">
        <v>120.75471698113208</v>
      </c>
      <c r="L36" s="187">
        <v>39</v>
      </c>
      <c r="M36" s="2">
        <v>88.63636363636364</v>
      </c>
      <c r="N36" s="187">
        <v>57</v>
      </c>
      <c r="O36" s="2">
        <v>247.82608695652172</v>
      </c>
      <c r="P36" s="187">
        <v>28</v>
      </c>
      <c r="Q36" s="2">
        <v>254.54545454545453</v>
      </c>
      <c r="R36" s="187">
        <v>98</v>
      </c>
      <c r="S36" s="2">
        <v>62.820512820512818</v>
      </c>
      <c r="T36" s="187">
        <v>23</v>
      </c>
      <c r="U36" s="2">
        <v>36.507936507936506</v>
      </c>
      <c r="V36" s="187">
        <v>12</v>
      </c>
      <c r="W36" s="2">
        <v>21.428571428571427</v>
      </c>
      <c r="X36" s="187">
        <v>116</v>
      </c>
      <c r="Y36" s="2">
        <v>322.22222222222223</v>
      </c>
      <c r="Z36" s="187">
        <v>23</v>
      </c>
      <c r="AA36" s="2">
        <v>114.99999999999999</v>
      </c>
      <c r="AB36" s="187">
        <v>754</v>
      </c>
      <c r="AC36" s="188">
        <v>60.3</v>
      </c>
      <c r="AD36" s="160" t="s">
        <v>17</v>
      </c>
      <c r="AE36" s="69"/>
    </row>
    <row r="37" spans="1:31" ht="14.1" customHeight="1" x14ac:dyDescent="0.15">
      <c r="A37" s="254"/>
      <c r="B37" s="234" t="s">
        <v>21</v>
      </c>
      <c r="C37" s="234"/>
      <c r="D37" s="99">
        <v>375</v>
      </c>
      <c r="E37" s="166">
        <v>31.618887015177066</v>
      </c>
      <c r="F37" s="99">
        <v>592</v>
      </c>
      <c r="G37" s="80">
        <v>73.449131513647643</v>
      </c>
      <c r="H37" s="99">
        <v>1106</v>
      </c>
      <c r="I37" s="80">
        <v>179.83739837398375</v>
      </c>
      <c r="J37" s="99">
        <v>782</v>
      </c>
      <c r="K37" s="80">
        <v>136.47469458987786</v>
      </c>
      <c r="L37" s="99">
        <v>417</v>
      </c>
      <c r="M37" s="80">
        <v>85.802469135802468</v>
      </c>
      <c r="N37" s="99">
        <v>424</v>
      </c>
      <c r="O37" s="80">
        <v>65.838509316770185</v>
      </c>
      <c r="P37" s="99">
        <v>523</v>
      </c>
      <c r="Q37" s="80">
        <v>98.49340866290018</v>
      </c>
      <c r="R37" s="99">
        <v>550</v>
      </c>
      <c r="S37" s="80">
        <v>139.59390862944164</v>
      </c>
      <c r="T37" s="99">
        <v>458</v>
      </c>
      <c r="U37" s="80">
        <v>118.04123711340206</v>
      </c>
      <c r="V37" s="99">
        <v>2048</v>
      </c>
      <c r="W37" s="80">
        <v>309.8335854765507</v>
      </c>
      <c r="X37" s="99">
        <v>359</v>
      </c>
      <c r="Y37" s="80">
        <v>49.313186813186817</v>
      </c>
      <c r="Z37" s="99">
        <v>507</v>
      </c>
      <c r="AA37" s="80">
        <v>63.454317897371716</v>
      </c>
      <c r="AB37" s="99">
        <v>8141</v>
      </c>
      <c r="AC37" s="176">
        <v>104.2</v>
      </c>
      <c r="AD37" s="160" t="s">
        <v>17</v>
      </c>
      <c r="AE37" s="69"/>
    </row>
    <row r="38" spans="1:31" ht="14.1" customHeight="1" x14ac:dyDescent="0.15">
      <c r="A38" s="266" t="s">
        <v>58</v>
      </c>
      <c r="B38" s="233" t="s">
        <v>35</v>
      </c>
      <c r="C38" s="234"/>
      <c r="D38" s="168">
        <v>547</v>
      </c>
      <c r="E38" s="73">
        <v>133.09002433090023</v>
      </c>
      <c r="F38" s="168">
        <v>472</v>
      </c>
      <c r="G38" s="73">
        <v>112.11401425178147</v>
      </c>
      <c r="H38" s="168">
        <v>446</v>
      </c>
      <c r="I38" s="73">
        <v>91.958762886597938</v>
      </c>
      <c r="J38" s="168">
        <v>430</v>
      </c>
      <c r="K38" s="73">
        <v>89.958158995815893</v>
      </c>
      <c r="L38" s="168">
        <v>549</v>
      </c>
      <c r="M38" s="73">
        <v>168.40490797546013</v>
      </c>
      <c r="N38" s="168">
        <v>365</v>
      </c>
      <c r="O38" s="73">
        <v>83.715596330275233</v>
      </c>
      <c r="P38" s="168">
        <v>319</v>
      </c>
      <c r="Q38" s="73">
        <v>70.109890109890102</v>
      </c>
      <c r="R38" s="168">
        <v>390</v>
      </c>
      <c r="S38" s="73">
        <v>97.989949748743726</v>
      </c>
      <c r="T38" s="168">
        <v>450</v>
      </c>
      <c r="U38" s="73">
        <v>93.360995850622402</v>
      </c>
      <c r="V38" s="168">
        <v>291</v>
      </c>
      <c r="W38" s="73">
        <v>78.225806451612897</v>
      </c>
      <c r="X38" s="168">
        <v>366</v>
      </c>
      <c r="Y38" s="73">
        <v>168.66359447004609</v>
      </c>
      <c r="Z38" s="168">
        <v>279</v>
      </c>
      <c r="AA38" s="73">
        <v>67.883211678832112</v>
      </c>
      <c r="AB38" s="168">
        <v>4904</v>
      </c>
      <c r="AC38" s="169">
        <v>100.2</v>
      </c>
      <c r="AD38" s="160" t="s">
        <v>17</v>
      </c>
      <c r="AE38" s="69"/>
    </row>
    <row r="39" spans="1:31" ht="14.1" customHeight="1" x14ac:dyDescent="0.15">
      <c r="A39" s="267"/>
      <c r="B39" s="233" t="s">
        <v>20</v>
      </c>
      <c r="C39" s="234"/>
      <c r="D39" s="187">
        <v>109</v>
      </c>
      <c r="E39" s="172">
        <v>173.01587301587301</v>
      </c>
      <c r="F39" s="187">
        <v>105</v>
      </c>
      <c r="G39" s="2">
        <v>147.88732394366198</v>
      </c>
      <c r="H39" s="187">
        <v>1</v>
      </c>
      <c r="I39" s="2" t="s">
        <v>78</v>
      </c>
      <c r="J39" s="187">
        <v>41</v>
      </c>
      <c r="K39" s="2">
        <v>36.936936936936938</v>
      </c>
      <c r="L39" s="187">
        <v>49</v>
      </c>
      <c r="M39" s="2">
        <v>51.578947368421055</v>
      </c>
      <c r="N39" s="187">
        <v>0</v>
      </c>
      <c r="O39" s="2" t="s">
        <v>78</v>
      </c>
      <c r="P39" s="187">
        <v>47</v>
      </c>
      <c r="Q39" s="2">
        <v>4700</v>
      </c>
      <c r="R39" s="187">
        <v>11</v>
      </c>
      <c r="S39" s="2">
        <v>12.5</v>
      </c>
      <c r="T39" s="187">
        <v>14</v>
      </c>
      <c r="U39" s="2">
        <v>35.897435897435898</v>
      </c>
      <c r="V39" s="187">
        <v>45</v>
      </c>
      <c r="W39" s="2">
        <v>26.47058823529412</v>
      </c>
      <c r="X39" s="187">
        <v>70</v>
      </c>
      <c r="Y39" s="2">
        <v>134.61538461538461</v>
      </c>
      <c r="Z39" s="187">
        <v>1</v>
      </c>
      <c r="AA39" s="2">
        <v>1.2820512820512819</v>
      </c>
      <c r="AB39" s="187">
        <v>493</v>
      </c>
      <c r="AC39" s="188">
        <v>62.2</v>
      </c>
      <c r="AD39" s="160" t="s">
        <v>17</v>
      </c>
      <c r="AE39" s="69"/>
    </row>
    <row r="40" spans="1:31" ht="14.1" customHeight="1" x14ac:dyDescent="0.15">
      <c r="A40" s="268"/>
      <c r="B40" s="234" t="s">
        <v>21</v>
      </c>
      <c r="C40" s="234"/>
      <c r="D40" s="99">
        <v>656</v>
      </c>
      <c r="E40" s="166">
        <v>138.39662447257385</v>
      </c>
      <c r="F40" s="99">
        <v>577</v>
      </c>
      <c r="G40" s="80">
        <v>117.27642276422765</v>
      </c>
      <c r="H40" s="99">
        <v>447</v>
      </c>
      <c r="I40" s="80">
        <v>92.738589211618262</v>
      </c>
      <c r="J40" s="99">
        <v>471</v>
      </c>
      <c r="K40" s="80">
        <v>79.966044142614606</v>
      </c>
      <c r="L40" s="99">
        <v>598</v>
      </c>
      <c r="M40" s="80">
        <v>142.04275534441805</v>
      </c>
      <c r="N40" s="99">
        <v>365</v>
      </c>
      <c r="O40" s="80">
        <v>78.833693304535629</v>
      </c>
      <c r="P40" s="99">
        <v>366</v>
      </c>
      <c r="Q40" s="80">
        <v>80.26315789473685</v>
      </c>
      <c r="R40" s="99">
        <v>401</v>
      </c>
      <c r="S40" s="80">
        <v>82.510288065843611</v>
      </c>
      <c r="T40" s="99">
        <v>464</v>
      </c>
      <c r="U40" s="80">
        <v>89.059500959692897</v>
      </c>
      <c r="V40" s="99">
        <v>336</v>
      </c>
      <c r="W40" s="80">
        <v>61.992619926199268</v>
      </c>
      <c r="X40" s="99">
        <v>436</v>
      </c>
      <c r="Y40" s="80">
        <v>162.0817843866171</v>
      </c>
      <c r="Z40" s="99">
        <v>280</v>
      </c>
      <c r="AA40" s="80">
        <v>57.259713701431494</v>
      </c>
      <c r="AB40" s="99">
        <v>5397</v>
      </c>
      <c r="AC40" s="176">
        <v>95</v>
      </c>
      <c r="AD40" s="160" t="s">
        <v>17</v>
      </c>
      <c r="AE40" s="69"/>
    </row>
    <row r="41" spans="1:31" ht="14.1" customHeight="1" x14ac:dyDescent="0.15">
      <c r="A41" s="269" t="s">
        <v>59</v>
      </c>
      <c r="B41" s="270"/>
      <c r="C41" s="271"/>
      <c r="D41" s="173">
        <v>414</v>
      </c>
      <c r="E41" s="172">
        <v>141.29692832764505</v>
      </c>
      <c r="F41" s="173">
        <v>318</v>
      </c>
      <c r="G41" s="71">
        <v>170.96774193548387</v>
      </c>
      <c r="H41" s="173">
        <v>442</v>
      </c>
      <c r="I41" s="71">
        <v>203.68663594470044</v>
      </c>
      <c r="J41" s="173">
        <v>187</v>
      </c>
      <c r="K41" s="71">
        <v>63.822525597269617</v>
      </c>
      <c r="L41" s="173">
        <v>166</v>
      </c>
      <c r="M41" s="71">
        <v>105.73248407643312</v>
      </c>
      <c r="N41" s="173">
        <v>18</v>
      </c>
      <c r="O41" s="71">
        <v>12.76595744680851</v>
      </c>
      <c r="P41" s="173">
        <v>349</v>
      </c>
      <c r="Q41" s="71">
        <v>288.42975206611573</v>
      </c>
      <c r="R41" s="173">
        <v>124</v>
      </c>
      <c r="S41" s="71">
        <v>45.925925925925924</v>
      </c>
      <c r="T41" s="173">
        <v>300</v>
      </c>
      <c r="U41" s="71">
        <v>225.5639097744361</v>
      </c>
      <c r="V41" s="173">
        <v>2</v>
      </c>
      <c r="W41" s="71">
        <v>1.2987012987012987</v>
      </c>
      <c r="X41" s="173">
        <v>208</v>
      </c>
      <c r="Y41" s="71">
        <v>185.71428571428572</v>
      </c>
      <c r="Z41" s="173">
        <v>533</v>
      </c>
      <c r="AA41" s="71">
        <v>436.88524590163934</v>
      </c>
      <c r="AB41" s="173">
        <v>3061</v>
      </c>
      <c r="AC41" s="174">
        <v>139.19999999999999</v>
      </c>
      <c r="AD41" s="160"/>
      <c r="AE41" s="69"/>
    </row>
    <row r="42" spans="1:31" ht="14.1" customHeight="1" x14ac:dyDescent="0.15">
      <c r="A42" s="269" t="s">
        <v>60</v>
      </c>
      <c r="B42" s="270"/>
      <c r="C42" s="271"/>
      <c r="D42" s="173">
        <v>285</v>
      </c>
      <c r="E42" s="174">
        <v>287.87878787878788</v>
      </c>
      <c r="F42" s="173">
        <v>144</v>
      </c>
      <c r="G42" s="71">
        <v>306.38297872340428</v>
      </c>
      <c r="H42" s="173">
        <v>58</v>
      </c>
      <c r="I42" s="71">
        <v>152.63157894736844</v>
      </c>
      <c r="J42" s="173">
        <v>112</v>
      </c>
      <c r="K42" s="71">
        <v>140</v>
      </c>
      <c r="L42" s="191">
        <v>-6</v>
      </c>
      <c r="M42" s="71" t="s">
        <v>78</v>
      </c>
      <c r="N42" s="173">
        <v>4</v>
      </c>
      <c r="O42" s="71">
        <v>6.666666666666667</v>
      </c>
      <c r="P42" s="173">
        <v>5</v>
      </c>
      <c r="Q42" s="71">
        <v>7.2463768115942031</v>
      </c>
      <c r="R42" s="173">
        <v>42</v>
      </c>
      <c r="S42" s="71">
        <v>420</v>
      </c>
      <c r="T42" s="173">
        <v>28</v>
      </c>
      <c r="U42" s="71">
        <v>35.443037974683541</v>
      </c>
      <c r="V42" s="173">
        <v>139</v>
      </c>
      <c r="W42" s="71">
        <v>295.74468085106383</v>
      </c>
      <c r="X42" s="173">
        <v>165</v>
      </c>
      <c r="Y42" s="71">
        <v>8250</v>
      </c>
      <c r="Z42" s="173">
        <v>1</v>
      </c>
      <c r="AA42" s="71">
        <v>1.6949152542372881</v>
      </c>
      <c r="AB42" s="173">
        <v>977</v>
      </c>
      <c r="AC42" s="174">
        <v>141</v>
      </c>
      <c r="AD42" s="160"/>
      <c r="AE42" s="69"/>
    </row>
    <row r="43" spans="1:31" ht="14.1" customHeight="1" x14ac:dyDescent="0.15">
      <c r="A43" s="49" t="s">
        <v>36</v>
      </c>
      <c r="B43" s="50"/>
      <c r="C43" s="51" t="s">
        <v>37</v>
      </c>
      <c r="D43" s="173">
        <v>78629</v>
      </c>
      <c r="E43" s="71">
        <v>79.597704058390619</v>
      </c>
      <c r="F43" s="173">
        <v>68074</v>
      </c>
      <c r="G43" s="71">
        <v>70.180828470690116</v>
      </c>
      <c r="H43" s="173">
        <v>76726</v>
      </c>
      <c r="I43" s="71">
        <v>71.500060572738548</v>
      </c>
      <c r="J43" s="173">
        <v>65132</v>
      </c>
      <c r="K43" s="71">
        <v>68.884117902128963</v>
      </c>
      <c r="L43" s="173">
        <v>65825</v>
      </c>
      <c r="M43" s="71">
        <v>76.233988835614852</v>
      </c>
      <c r="N43" s="173">
        <v>61228</v>
      </c>
      <c r="O43" s="71">
        <v>63.571895798075026</v>
      </c>
      <c r="P43" s="173">
        <v>60107</v>
      </c>
      <c r="Q43" s="71">
        <v>71.810709421519206</v>
      </c>
      <c r="R43" s="173">
        <v>50946</v>
      </c>
      <c r="S43" s="71">
        <v>65.299478332201133</v>
      </c>
      <c r="T43" s="173">
        <v>52908</v>
      </c>
      <c r="U43" s="71">
        <v>59.419150513240936</v>
      </c>
      <c r="V43" s="173">
        <v>54030</v>
      </c>
      <c r="W43" s="71">
        <v>65.919184032014059</v>
      </c>
      <c r="X43" s="173">
        <v>50300</v>
      </c>
      <c r="Y43" s="71">
        <v>67.946345351146178</v>
      </c>
      <c r="Z43" s="173">
        <v>52807</v>
      </c>
      <c r="AA43" s="71">
        <v>67.381651142018626</v>
      </c>
      <c r="AB43" s="173">
        <v>736712</v>
      </c>
      <c r="AC43" s="174">
        <v>69.099999999999994</v>
      </c>
      <c r="AD43" s="160" t="s">
        <v>17</v>
      </c>
    </row>
    <row r="44" spans="1:31" ht="14.1" customHeight="1" x14ac:dyDescent="0.15">
      <c r="A44" s="52"/>
      <c r="B44" s="264" t="s">
        <v>38</v>
      </c>
      <c r="C44" s="265"/>
      <c r="D44" s="175">
        <v>77452</v>
      </c>
      <c r="E44" s="176">
        <v>79.565253122945435</v>
      </c>
      <c r="F44" s="192">
        <v>67159</v>
      </c>
      <c r="G44" s="80">
        <v>70.148739267584446</v>
      </c>
      <c r="H44" s="192">
        <v>75677</v>
      </c>
      <c r="I44" s="80">
        <v>70.879851640941098</v>
      </c>
      <c r="J44" s="192">
        <v>64032</v>
      </c>
      <c r="K44" s="80">
        <v>68.734099764918042</v>
      </c>
      <c r="L44" s="192">
        <v>64840</v>
      </c>
      <c r="M44" s="80">
        <v>76.027437415723753</v>
      </c>
      <c r="N44" s="192">
        <v>60339</v>
      </c>
      <c r="O44" s="80">
        <v>63.829854756640678</v>
      </c>
      <c r="P44" s="192">
        <v>59475</v>
      </c>
      <c r="Q44" s="80">
        <v>71.685127821905098</v>
      </c>
      <c r="R44" s="192">
        <v>50570</v>
      </c>
      <c r="S44" s="80">
        <v>65.598650927487355</v>
      </c>
      <c r="T44" s="192">
        <v>52278</v>
      </c>
      <c r="U44" s="80">
        <v>59.276813352533651</v>
      </c>
      <c r="V44" s="192">
        <v>53658</v>
      </c>
      <c r="W44" s="80">
        <v>66.381304665173886</v>
      </c>
      <c r="X44" s="192">
        <v>49492</v>
      </c>
      <c r="Y44" s="80">
        <v>68.077028885832192</v>
      </c>
      <c r="Z44" s="192">
        <v>52238</v>
      </c>
      <c r="AA44" s="80">
        <v>67.77114686040477</v>
      </c>
      <c r="AB44" s="192">
        <v>727210</v>
      </c>
      <c r="AC44" s="176">
        <v>69.099999999999994</v>
      </c>
      <c r="AD44" s="160" t="s">
        <v>17</v>
      </c>
    </row>
    <row r="45" spans="1:31" ht="14.1" customHeight="1" x14ac:dyDescent="0.15">
      <c r="A45" s="53"/>
      <c r="B45" s="54"/>
      <c r="C45" s="54"/>
      <c r="D45" s="194"/>
      <c r="E45" s="160"/>
      <c r="F45" s="195"/>
      <c r="G45" s="160"/>
      <c r="H45" s="195"/>
      <c r="I45" s="160"/>
      <c r="J45" s="195"/>
      <c r="K45" s="160"/>
      <c r="L45" s="196"/>
      <c r="M45" s="160"/>
      <c r="N45" s="195"/>
      <c r="O45" s="160"/>
      <c r="P45" s="150"/>
      <c r="R45" s="151" t="s">
        <v>17</v>
      </c>
      <c r="Y45" s="197"/>
      <c r="AC45" s="198"/>
    </row>
    <row r="46" spans="1:31" ht="14.1" customHeight="1" x14ac:dyDescent="0.15">
      <c r="A46" s="150" t="s">
        <v>39</v>
      </c>
      <c r="B46" t="s">
        <v>63</v>
      </c>
      <c r="K46" s="197"/>
      <c r="L46" s="199"/>
      <c r="AB46" s="200"/>
    </row>
    <row r="47" spans="1:31" ht="14.1" customHeight="1" x14ac:dyDescent="0.15">
      <c r="A47" s="150"/>
    </row>
    <row r="48" spans="1:31" ht="14.1" customHeight="1" x14ac:dyDescent="0.15">
      <c r="A48" s="150"/>
    </row>
    <row r="49" spans="1:14" ht="14.1" customHeight="1" x14ac:dyDescent="0.15">
      <c r="A49" s="150"/>
      <c r="B49" s="150"/>
      <c r="C49" s="150"/>
    </row>
    <row r="51" spans="1:14" ht="14.1" customHeight="1" x14ac:dyDescent="0.15">
      <c r="C51" s="151" t="s">
        <v>40</v>
      </c>
    </row>
    <row r="52" spans="1:14" ht="14.1" customHeight="1" x14ac:dyDescent="0.15">
      <c r="C52" s="151" t="s">
        <v>17</v>
      </c>
      <c r="D52" s="151" t="s">
        <v>62</v>
      </c>
      <c r="E52" s="151" t="s">
        <v>17</v>
      </c>
      <c r="N52" s="151" t="s">
        <v>41</v>
      </c>
    </row>
    <row r="53" spans="1:14" ht="14.1" customHeight="1" x14ac:dyDescent="0.15">
      <c r="C53" s="151" t="s">
        <v>17</v>
      </c>
      <c r="D53" s="151" t="s">
        <v>62</v>
      </c>
      <c r="E53" s="151" t="s">
        <v>17</v>
      </c>
    </row>
  </sheetData>
  <mergeCells count="40">
    <mergeCell ref="A2:C2"/>
    <mergeCell ref="A3:A7"/>
    <mergeCell ref="B3:C3"/>
    <mergeCell ref="B4:C4"/>
    <mergeCell ref="B5:C5"/>
    <mergeCell ref="B6:C6"/>
    <mergeCell ref="B7:C7"/>
    <mergeCell ref="A8:A1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C17"/>
    <mergeCell ref="A18:A30"/>
    <mergeCell ref="B18:B24"/>
    <mergeCell ref="B25:C25"/>
    <mergeCell ref="B28:C28"/>
    <mergeCell ref="B29:C29"/>
    <mergeCell ref="B30:C30"/>
    <mergeCell ref="A31:A34"/>
    <mergeCell ref="B31:C31"/>
    <mergeCell ref="B32:C32"/>
    <mergeCell ref="B33:C33"/>
    <mergeCell ref="B34:C34"/>
    <mergeCell ref="A35:A37"/>
    <mergeCell ref="B35:C35"/>
    <mergeCell ref="B36:C36"/>
    <mergeCell ref="B37:C37"/>
    <mergeCell ref="B44:C44"/>
    <mergeCell ref="A38:A40"/>
    <mergeCell ref="B38:C38"/>
    <mergeCell ref="B39:C39"/>
    <mergeCell ref="B40:C40"/>
    <mergeCell ref="A41:C41"/>
    <mergeCell ref="A42:C42"/>
  </mergeCells>
  <phoneticPr fontId="2"/>
  <dataValidations count="1">
    <dataValidation imeMode="off" allowBlank="1" showInputMessage="1" showErrorMessage="1" sqref="D3:AC44" xr:uid="{00000000-0002-0000-0400-000000000000}"/>
  </dataValidations>
  <pageMargins left="0.62992125984251968" right="0.59055118110236227" top="0.78740157480314965" bottom="0.6692913385826772" header="0.47244094488188981" footer="0.51181102362204722"/>
  <pageSetup paperSize="9" scale="60" orientation="landscape" r:id="rId1"/>
  <headerFooter alignWithMargins="0">
    <oddHeader xml:space="preserve">&amp;C外需国・地域別受注実績&amp;R
&amp;10単位：百万円・％&amp;11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日工会外需国・地域別受注実績2024</vt:lpstr>
      <vt:lpstr>2023</vt:lpstr>
      <vt:lpstr>2022</vt:lpstr>
      <vt:lpstr>2021</vt:lpstr>
      <vt:lpstr>2020</vt:lpstr>
      <vt:lpstr>2019</vt:lpstr>
      <vt:lpstr>'2019'!Print_Area</vt:lpstr>
      <vt:lpstr>'2020'!Print_Area</vt:lpstr>
      <vt:lpstr>'2021'!Print_Area</vt:lpstr>
      <vt:lpstr>'2022'!Print_Area</vt:lpstr>
      <vt:lpstr>'2023'!Print_Area</vt:lpstr>
      <vt:lpstr>日工会外需国・地域別受注実績2024!Print_Area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kaikei</dc:creator>
  <cp:lastModifiedBy>和彦 中島</cp:lastModifiedBy>
  <cp:lastPrinted>2023-04-21T00:47:38Z</cp:lastPrinted>
  <dcterms:created xsi:type="dcterms:W3CDTF">2012-10-31T02:40:29Z</dcterms:created>
  <dcterms:modified xsi:type="dcterms:W3CDTF">2024-12-25T08:41:02Z</dcterms:modified>
</cp:coreProperties>
</file>